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720" windowHeight="5190" tabRatio="867" activeTab="0"/>
  </bookViews>
  <sheets>
    <sheet name="Resumen" sheetId="1" r:id="rId1"/>
    <sheet name="abr14" sheetId="2" r:id="rId2"/>
    <sheet name="abr16" sheetId="3" r:id="rId3"/>
    <sheet name="sep16" sheetId="4" r:id="rId4"/>
    <sheet name="dic16" sheetId="5" r:id="rId5"/>
    <sheet name="feb17" sheetId="6" r:id="rId6"/>
    <sheet name="mar17" sheetId="7" r:id="rId7"/>
    <sheet name="sep17" sheetId="8" r:id="rId8"/>
    <sheet name="nov17" sheetId="9" r:id="rId9"/>
    <sheet name="mar18" sheetId="10" r:id="rId10"/>
    <sheet name="Pr Mx" sheetId="11" r:id="rId11"/>
    <sheet name="jun18" sheetId="12" r:id="rId12"/>
    <sheet name="dic18 (privada)" sheetId="13" r:id="rId13"/>
    <sheet name="feb19" sheetId="14" r:id="rId14"/>
    <sheet name="PrDesarrollo_Ren" sheetId="15" r:id="rId15"/>
    <sheet name="abr20" sheetId="16" r:id="rId16"/>
    <sheet name="Ico_Mob" sheetId="17" r:id="rId17"/>
    <sheet name="feb21" sheetId="18" r:id="rId18"/>
    <sheet name="ICO_H2 BCN" sheetId="19" r:id="rId19"/>
    <sheet name="BEI_Distri" sheetId="20" r:id="rId20"/>
    <sheet name="nov21" sheetId="21" r:id="rId21"/>
    <sheet name="PF_nov21" sheetId="22" r:id="rId22"/>
    <sheet name="PF_dic21" sheetId="23" r:id="rId23"/>
    <sheet name="mar22" sheetId="24" r:id="rId24"/>
    <sheet name="ICO_H2 Puertoll" sheetId="25" r:id="rId25"/>
    <sheet name="BEI_H2 Puertoll" sheetId="26" r:id="rId26"/>
    <sheet name="San EKF_oct22" sheetId="27" r:id="rId27"/>
    <sheet name="BEI_Ren Jul22" sheetId="28" r:id="rId28"/>
    <sheet name="Caixa_CESCE oct22" sheetId="29" r:id="rId29"/>
    <sheet name="nov22" sheetId="30" r:id="rId30"/>
    <sheet name="dic22_Dis" sheetId="31" r:id="rId31"/>
    <sheet name="BEI_Por Dic22" sheetId="32" r:id="rId32"/>
  </sheets>
  <externalReferences>
    <externalReference r:id="rId35"/>
  </externalReferences>
  <definedNames>
    <definedName name="_xlnm._FilterDatabase" localSheetId="0" hidden="1">'Resumen'!$A$2:$J$396</definedName>
    <definedName name="_ftn1" localSheetId="2">'abr16'!$C$9</definedName>
    <definedName name="_ftnref1" localSheetId="2">'abr14'!$C$52</definedName>
    <definedName name="_xlfn.ANCHORARRAY" hidden="1">#NAME?</definedName>
    <definedName name="_xlfn.SUMIFS" hidden="1">#NAME?</definedName>
    <definedName name="_xlnm.Print_Titles" localSheetId="0">'Resumen'!$1:$2</definedName>
  </definedNames>
  <calcPr fullCalcOnLoad="1"/>
</workbook>
</file>

<file path=xl/comments1.xml><?xml version="1.0" encoding="utf-8"?>
<comments xmlns="http://schemas.openxmlformats.org/spreadsheetml/2006/main">
  <authors>
    <author>Rebollo Miguel, Maria</author>
  </authors>
  <commentList>
    <comment ref="B3" authorId="0">
      <text>
        <r>
          <rPr>
            <sz val="9"/>
            <rFont val="Tahoma"/>
            <family val="2"/>
          </rPr>
          <t xml:space="preserve">Vencido en Oct22, se incluyen los retornos hasta esa fecha
</t>
        </r>
      </text>
    </comment>
  </commentList>
</comments>
</file>

<file path=xl/sharedStrings.xml><?xml version="1.0" encoding="utf-8"?>
<sst xmlns="http://schemas.openxmlformats.org/spreadsheetml/2006/main" count="3302" uniqueCount="477">
  <si>
    <t>Renovables</t>
  </si>
  <si>
    <t>Distribución</t>
  </si>
  <si>
    <t>TOTAL</t>
  </si>
  <si>
    <t>Ámbito</t>
  </si>
  <si>
    <t>Nombre del proyecto</t>
  </si>
  <si>
    <t>Localización</t>
  </si>
  <si>
    <t>Conexión de generación Renovable en Escocia</t>
  </si>
  <si>
    <t>Reino Unido</t>
  </si>
  <si>
    <t>Refuerzo conexión internacional en Escocia</t>
  </si>
  <si>
    <t>Conexión Plan Fotovoltaico Castilla - La Mancha</t>
  </si>
  <si>
    <t>España</t>
  </si>
  <si>
    <t>Distribución-redes inteligentes</t>
  </si>
  <si>
    <t>Proyecto STAR</t>
  </si>
  <si>
    <t>Tecnología</t>
  </si>
  <si>
    <t>Carrascosa</t>
  </si>
  <si>
    <t>Dólar III</t>
  </si>
  <si>
    <t>Doña Benita</t>
  </si>
  <si>
    <t>Cerro Blanco</t>
  </si>
  <si>
    <t>Mark Hill</t>
  </si>
  <si>
    <t>Ventosa del Ducado</t>
  </si>
  <si>
    <t>Layna</t>
  </si>
  <si>
    <t>Incremento de capacidad en el horizonte del plan de inversión (MW)</t>
  </si>
  <si>
    <t>Proyecto Star</t>
  </si>
  <si>
    <t>Situación a 2012</t>
  </si>
  <si>
    <t>Contadores inteligentes (nº)</t>
  </si>
  <si>
    <t>Contadores inteligentes instalados (%)</t>
  </si>
  <si>
    <t>Centros de Transformación adaptados a la Telegestión (nº)</t>
  </si>
  <si>
    <t>Centros de Transformación adaptados a la Telegestión (%)</t>
  </si>
  <si>
    <t>Retuerta</t>
  </si>
  <si>
    <t>Saucito</t>
  </si>
  <si>
    <t>Tallisca</t>
  </si>
  <si>
    <t>Valdefuentes</t>
  </si>
  <si>
    <t>Torrecilla</t>
  </si>
  <si>
    <t>Coterejon II</t>
  </si>
  <si>
    <t>Altamira</t>
  </si>
  <si>
    <t>Lirios</t>
  </si>
  <si>
    <t>Nogueira</t>
  </si>
  <si>
    <t>Alto de la Degollada</t>
  </si>
  <si>
    <t>Gomera</t>
  </si>
  <si>
    <t>Savalla</t>
  </si>
  <si>
    <t>Conesa II</t>
  </si>
  <si>
    <t>Espartal</t>
  </si>
  <si>
    <t>Torrecilla II</t>
  </si>
  <si>
    <t>Gomera II</t>
  </si>
  <si>
    <t>Las Cabras</t>
  </si>
  <si>
    <t>Arecleoch</t>
  </si>
  <si>
    <t>Valdelanave</t>
  </si>
  <si>
    <t>Sabina</t>
  </si>
  <si>
    <t>Vieiro</t>
  </si>
  <si>
    <t>Argañoso</t>
  </si>
  <si>
    <t>Bullana</t>
  </si>
  <si>
    <t>Bureba</t>
  </si>
  <si>
    <t>Carril</t>
  </si>
  <si>
    <t>Cotera</t>
  </si>
  <si>
    <t>Cueza</t>
  </si>
  <si>
    <t>Paramo Vega</t>
  </si>
  <si>
    <t>Radona I</t>
  </si>
  <si>
    <t>Radona II</t>
  </si>
  <si>
    <t>Sombrio</t>
  </si>
  <si>
    <t>Valdecarrion</t>
  </si>
  <si>
    <t>Valdeperondo</t>
  </si>
  <si>
    <t>Viñas</t>
  </si>
  <si>
    <t>Bolaños</t>
  </si>
  <si>
    <t>Dos Pueblos</t>
  </si>
  <si>
    <t>Candal</t>
  </si>
  <si>
    <t>Cerro Higuera</t>
  </si>
  <si>
    <t>Nacimiento</t>
  </si>
  <si>
    <t>Tacica de Plata</t>
  </si>
  <si>
    <t>INVERSIONES</t>
  </si>
  <si>
    <t>abril 2016
(XS1398476793)</t>
  </si>
  <si>
    <t>septiembre 2016
(XS1490726590)</t>
  </si>
  <si>
    <t>Whitelee Ext</t>
  </si>
  <si>
    <t>Middleton</t>
  </si>
  <si>
    <t>Lynemouth</t>
  </si>
  <si>
    <t>Beinn An Tuirc 2</t>
  </si>
  <si>
    <t>Carland Cross Ext</t>
  </si>
  <si>
    <t>Coal Clough Repowering</t>
  </si>
  <si>
    <t>Blacklaw Ext</t>
  </si>
  <si>
    <t>Blacklaw Ext Ph2</t>
  </si>
  <si>
    <t>Dersalloch</t>
  </si>
  <si>
    <t>Ewe Hill</t>
  </si>
  <si>
    <t>No aplica</t>
  </si>
  <si>
    <t>Capacidad instalada atribuible al bono (MW)</t>
  </si>
  <si>
    <t>Año puesta en marcha</t>
  </si>
  <si>
    <t>UK</t>
  </si>
  <si>
    <t>Alvao</t>
  </si>
  <si>
    <t>Puerto de Malaga</t>
  </si>
  <si>
    <t>Cortijo Linera</t>
  </si>
  <si>
    <t>Cabezas</t>
  </si>
  <si>
    <t>Centenar</t>
  </si>
  <si>
    <t>Majal Alto</t>
  </si>
  <si>
    <t>Portugal</t>
  </si>
  <si>
    <t>SUBTOTAL</t>
  </si>
  <si>
    <t>2011-2018</t>
  </si>
  <si>
    <t>2011-2016</t>
  </si>
  <si>
    <t>2011-2014</t>
  </si>
  <si>
    <t>-</t>
  </si>
  <si>
    <t>Indicadores de sostenibilidad en el ámbito de renovables</t>
  </si>
  <si>
    <t>Indicadores de sostenibilidad en el ámbito de redes inteligentes</t>
  </si>
  <si>
    <t>Indicadores de sostenibilidad en el ámbito de distribución</t>
  </si>
  <si>
    <t>Activos asignados</t>
  </si>
  <si>
    <t>Importe total invertido por ámbito</t>
  </si>
  <si>
    <t>Capacidad instalada atribuible al bono
(MW)</t>
  </si>
  <si>
    <t>(*) Las capacidades instaladas atribuibles a cada Bono Verde tienen en cuenta la proporción que representa el importe asignado respecto del total de la inversión en cada uno de ellos.</t>
  </si>
  <si>
    <t>Capacidad instalada atribuible al bono
(MW) (*)</t>
  </si>
  <si>
    <t>Indicadores de sostenibilidad en el ámbito de renovables (**)</t>
  </si>
  <si>
    <t>WIKINGER</t>
  </si>
  <si>
    <t>Alemania</t>
  </si>
  <si>
    <t>Clachan Flats</t>
  </si>
  <si>
    <t>Ewe Hill 16</t>
  </si>
  <si>
    <t>Hare Hill Ext</t>
  </si>
  <si>
    <t>Wikinger</t>
  </si>
  <si>
    <t>Whitelee</t>
  </si>
  <si>
    <t>Harestanes</t>
  </si>
  <si>
    <t>Kilgallioch</t>
  </si>
  <si>
    <t>Glen App</t>
  </si>
  <si>
    <t>20/02/2017
(ampliada el 22/06/2017)
(XS1564443759)</t>
  </si>
  <si>
    <t>07/03/2017
(XS1575444622)</t>
  </si>
  <si>
    <t>06/09/2017
(XS1682538183)</t>
  </si>
  <si>
    <t>22/11/2017
(hybrid)
(XS1721244371)</t>
  </si>
  <si>
    <r>
      <t>CO</t>
    </r>
    <r>
      <rPr>
        <b/>
        <vertAlign val="sub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evitado gracias al bono (Tm) (***)</t>
    </r>
  </si>
  <si>
    <r>
      <t>CO</t>
    </r>
    <r>
      <rPr>
        <b/>
        <vertAlign val="sub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evitado gracias al bono (Tm)</t>
    </r>
  </si>
  <si>
    <t>Peñaflor III</t>
  </si>
  <si>
    <t>Peñaflor IV</t>
  </si>
  <si>
    <t>diciembre 2016 (XS1527758145)</t>
  </si>
  <si>
    <t>East Anglia</t>
  </si>
  <si>
    <t>26/03/2018 (hybrid)
(XS1797138960)</t>
  </si>
  <si>
    <t>28/06/2018
(XS1847692636)</t>
  </si>
  <si>
    <t>EAST ANGLIA</t>
  </si>
  <si>
    <t>21/12/2018
(XS1924319301)</t>
  </si>
  <si>
    <t>Dos Arbolitos</t>
  </si>
  <si>
    <t>México</t>
  </si>
  <si>
    <t>Venta III</t>
  </si>
  <si>
    <t>Préstamo verde México</t>
  </si>
  <si>
    <t>Ventosa</t>
  </si>
  <si>
    <t>Bii Nee Stipa</t>
  </si>
  <si>
    <t>05/02/2019 (hybrid)
(XS1890845875)</t>
  </si>
  <si>
    <t>Prestamo ICO 30/05/2019</t>
  </si>
  <si>
    <t>Tamega</t>
  </si>
  <si>
    <t>Solar fotovoltaica</t>
  </si>
  <si>
    <t>Núñez de Balboa</t>
  </si>
  <si>
    <t>Prestamo ICO 11/07/2019</t>
  </si>
  <si>
    <t>Prestamo BEI 11/07/2019</t>
  </si>
  <si>
    <t>Cavar</t>
  </si>
  <si>
    <t>Nuñez de Balboa</t>
  </si>
  <si>
    <t>Capacidad instalada atribuible al préstamo
(MW)</t>
  </si>
  <si>
    <r>
      <t>CO</t>
    </r>
    <r>
      <rPr>
        <b/>
        <vertAlign val="sub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evitado gracias al prestamo (Tm)</t>
    </r>
  </si>
  <si>
    <t>Capacidad instalada atribuible al instrumento (MW)</t>
  </si>
  <si>
    <t>Dos arbolitos</t>
  </si>
  <si>
    <t xml:space="preserve"> Situación a 2011*</t>
  </si>
  <si>
    <t>*Se toman los datos de 2011 y 2012 a efectos de permitir identificar los beneficios resultantes de las inversiones incurridas.</t>
  </si>
  <si>
    <t>**Las emisiones evitadas tienen en cuenta el porcentaje de la producción de cada instalación que corresponde al porcentaje del importe invertido y capacidad instalada que se asigna a cada operación verde.</t>
  </si>
  <si>
    <t>Hare Hill Extension</t>
  </si>
  <si>
    <t>Támega</t>
  </si>
  <si>
    <t>Cabezuelo</t>
  </si>
  <si>
    <t>Cruz de Carrutero</t>
  </si>
  <si>
    <t>Ferreira II</t>
  </si>
  <si>
    <t>Hueneja</t>
  </si>
  <si>
    <t>Sil Ampliación</t>
  </si>
  <si>
    <t>O Vieiro</t>
  </si>
  <si>
    <t>Luzón-Norte</t>
  </si>
  <si>
    <t>Bordecorex Norte</t>
  </si>
  <si>
    <t>14/04/2020
(XS2153405118)</t>
  </si>
  <si>
    <t>Santiago FV</t>
  </si>
  <si>
    <t>Hermosillo</t>
  </si>
  <si>
    <t>Cuyoaco</t>
  </si>
  <si>
    <t>Halsary</t>
  </si>
  <si>
    <t>Beinn an Tuirc3</t>
  </si>
  <si>
    <t>Eólica marina</t>
  </si>
  <si>
    <t>Eólica terrestre</t>
  </si>
  <si>
    <r>
      <t xml:space="preserve">Eólica </t>
    </r>
    <r>
      <rPr>
        <sz val="8"/>
        <color indexed="8"/>
        <rFont val="Arial"/>
        <family val="2"/>
      </rPr>
      <t>terrestre</t>
    </r>
  </si>
  <si>
    <r>
      <t xml:space="preserve">Eólica </t>
    </r>
    <r>
      <rPr>
        <sz val="8"/>
        <color indexed="8"/>
        <rFont val="Arial"/>
        <family val="2"/>
      </rPr>
      <t>marina</t>
    </r>
  </si>
  <si>
    <t>Hidráulica</t>
  </si>
  <si>
    <t>Portfolio Renovables</t>
  </si>
  <si>
    <t>Prestamo BEI 06/07/2020</t>
  </si>
  <si>
    <t>Prestamo ICO 07/07/2020</t>
  </si>
  <si>
    <t>Prestamo ICO 22/07/2020</t>
  </si>
  <si>
    <t>Smart Mobility</t>
  </si>
  <si>
    <t>Encinillas</t>
  </si>
  <si>
    <t>Capiechamartin</t>
  </si>
  <si>
    <t>Cordel Vidural</t>
  </si>
  <si>
    <t>Panondres</t>
  </si>
  <si>
    <t>PuyLobo</t>
  </si>
  <si>
    <t>Verdigueiro</t>
  </si>
  <si>
    <t>Teruel</t>
  </si>
  <si>
    <t>Fuenteblanca</t>
  </si>
  <si>
    <t>Andévalo</t>
  </si>
  <si>
    <t>Olmedilla</t>
  </si>
  <si>
    <t>Romeral</t>
  </si>
  <si>
    <t>Campo Arañuelo 1</t>
  </si>
  <si>
    <t>Campo Arañuelo 2</t>
  </si>
  <si>
    <t>Campo Arañuelo 3</t>
  </si>
  <si>
    <t>Herrera 2</t>
  </si>
  <si>
    <t>Ceclavin</t>
  </si>
  <si>
    <t>Puertollano</t>
  </si>
  <si>
    <t>Arenales</t>
  </si>
  <si>
    <t>Francisco Pizarro</t>
  </si>
  <si>
    <t>Puntos de carga</t>
  </si>
  <si>
    <t>Barcience</t>
  </si>
  <si>
    <t>Electric mobility projects</t>
  </si>
  <si>
    <t>Cedillo (Majada Alta y S Antonio)</t>
  </si>
  <si>
    <t>(*)</t>
  </si>
  <si>
    <t>Capacidad instalada atribuible al instrumento financiero (MW)</t>
  </si>
  <si>
    <t>2020 y  sig</t>
  </si>
  <si>
    <t>Número de puntos de recarga</t>
  </si>
  <si>
    <t>St. Brieuc</t>
  </si>
  <si>
    <t>Francia</t>
  </si>
  <si>
    <t>Baltic Eagle</t>
  </si>
  <si>
    <t>09/02/2021
(Hybrid)
(XS2295335413)</t>
  </si>
  <si>
    <t>09/02/2021
(Hybrid)
(XS2295333988)</t>
  </si>
  <si>
    <t>Prestamo ICO 07/07/2021</t>
  </si>
  <si>
    <t>Hidrógeno Verde</t>
  </si>
  <si>
    <t>GREEN ELECTRICITY DISTRIBUTION NETWORK 2021- 2023</t>
  </si>
  <si>
    <t>Eólica terrestre + solar</t>
  </si>
  <si>
    <t>Port Augusta</t>
  </si>
  <si>
    <t>Australia</t>
  </si>
  <si>
    <t>Flyers Creek</t>
  </si>
  <si>
    <t>Korytnica 2</t>
  </si>
  <si>
    <t>Polonia</t>
  </si>
  <si>
    <t>16/11/2021
(Hybrid)
(XS2405855375)</t>
  </si>
  <si>
    <t>TOT</t>
  </si>
  <si>
    <t>Project Finance Alto de Layna (Quijote) 18/11/2021</t>
  </si>
  <si>
    <t xml:space="preserve">Project Finance IBERMAP (Sancho) 23/12/2021
</t>
  </si>
  <si>
    <t>Hidrogenera Verde Barcelona</t>
  </si>
  <si>
    <t>Inversión asignada prestamo (m€)</t>
  </si>
  <si>
    <t>Energía suministrada atribuible al prestamo (GWh)</t>
  </si>
  <si>
    <t>MW H2 instalados en puntos de recarga</t>
  </si>
  <si>
    <t>MW Renewable Energy Plant allocated</t>
  </si>
  <si>
    <t>Redes</t>
  </si>
  <si>
    <t>Indicadores de sostenibilidad en el ámbito de redes</t>
  </si>
  <si>
    <t>Attributable</t>
  </si>
  <si>
    <t>T&amp;D lines (Km)</t>
  </si>
  <si>
    <t>Telecommunicated substations</t>
  </si>
  <si>
    <t>Number of new connections</t>
  </si>
  <si>
    <t>IT Capex (m€)</t>
  </si>
  <si>
    <t>Capacidad renovable instalada conectada con activos T&amp;D atribuible al préstamo
(MW)</t>
  </si>
  <si>
    <t>MVA</t>
  </si>
  <si>
    <t>Energía renovable producida por la potencia conectada por los activos de T&amp;D atribuible al prestamo (GWh)</t>
  </si>
  <si>
    <t>Inversión asignada al bono (m€)</t>
  </si>
  <si>
    <t>Inversión asignada prestamo de desarrollo (m€)</t>
  </si>
  <si>
    <t>Capacidad instalada atribuible al préstamo (MW)</t>
  </si>
  <si>
    <t>Inversión asignada al préstamo (m€)</t>
  </si>
  <si>
    <r>
      <t>CO</t>
    </r>
    <r>
      <rPr>
        <b/>
        <vertAlign val="sub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evitado gracias al préstamo (Tm)</t>
    </r>
  </si>
  <si>
    <t>% préstamo invertido a cierre 2021</t>
  </si>
  <si>
    <t>11/03/2022
(XS2455983861)</t>
  </si>
  <si>
    <t>&gt;2023</t>
  </si>
  <si>
    <t>Prestamo ICO 01/04/2022</t>
  </si>
  <si>
    <t>Prestamo BEI 01/04/2022</t>
  </si>
  <si>
    <t>Avonlie</t>
  </si>
  <si>
    <t xml:space="preserve">Préstamo Verde Santander con gar EKF 26/04/2022
</t>
  </si>
  <si>
    <t>Prestamo BEI 26/07/2021 550M
Tramo II 16/12/2021 50M
Tramo III 30/09/2022 220M</t>
  </si>
  <si>
    <t>Valdemoro</t>
  </si>
  <si>
    <t>Martin de la Jara</t>
  </si>
  <si>
    <t>Grecia</t>
  </si>
  <si>
    <t>Iglesias</t>
  </si>
  <si>
    <t>Buniel</t>
  </si>
  <si>
    <t>Revilla-Vallejera</t>
  </si>
  <si>
    <t>Villarino</t>
  </si>
  <si>
    <t>Almaraz 1 y 2</t>
  </si>
  <si>
    <t>Ciudad Rodrigo</t>
  </si>
  <si>
    <t>Peñaflor</t>
  </si>
  <si>
    <t>Velilla</t>
  </si>
  <si>
    <t>Cedillo</t>
  </si>
  <si>
    <t>Carland Cross Hybrid</t>
  </si>
  <si>
    <t>Coldham hybrid</t>
  </si>
  <si>
    <t>Coal Clough hybrid</t>
  </si>
  <si>
    <t>Whitelee BESS</t>
  </si>
  <si>
    <t>Barnesmore BESS</t>
  </si>
  <si>
    <t>Ireland</t>
  </si>
  <si>
    <t>Gormans BESS</t>
  </si>
  <si>
    <t>Harestanes BESS</t>
  </si>
  <si>
    <t>Dersalloch BESS</t>
  </si>
  <si>
    <t>Brigstock</t>
  </si>
  <si>
    <t>Ranksborough</t>
  </si>
  <si>
    <t>Longney</t>
  </si>
  <si>
    <t>Montechoro I</t>
  </si>
  <si>
    <t>Montechoro II</t>
  </si>
  <si>
    <t>Alcochete I</t>
  </si>
  <si>
    <t>Algeruz II</t>
  </si>
  <si>
    <t>Alcochete II</t>
  </si>
  <si>
    <t>Conde</t>
  </si>
  <si>
    <t>Carregado</t>
  </si>
  <si>
    <t>Baterías</t>
  </si>
  <si>
    <t>Puertollano Hidrógeno Verde</t>
  </si>
  <si>
    <t>2022-2024</t>
  </si>
  <si>
    <t>&gt;2024</t>
  </si>
  <si>
    <t>2022-2023</t>
  </si>
  <si>
    <t>07/12/2022
(XS2557565830)</t>
  </si>
  <si>
    <t>Redes España 2021-2023</t>
  </si>
  <si>
    <t>Prestamo BEI Renov Port 19/12/2022</t>
  </si>
  <si>
    <t>Prestamo BEI Renov 22/07/2022</t>
  </si>
  <si>
    <t>Kendoon to Glenlee Reinforcement</t>
  </si>
  <si>
    <t>TOCO-219 132kV Stranoch Wind Farm</t>
  </si>
  <si>
    <t>TORI-205 132kV Mark Hill to Chirmorie/Stranoch WF OHL</t>
  </si>
  <si>
    <t>Branxton 400kV s/stn</t>
  </si>
  <si>
    <t>TORI-294 EWE HILL – HOPSRIG 132KV CCT H1</t>
  </si>
  <si>
    <t>Devol Moor - Erskine 132kV Overhead Line</t>
  </si>
  <si>
    <t>Windyhill 275kV Switchgear Replacement (13)</t>
  </si>
  <si>
    <t>Mossmoran 132kV switchgear replacement</t>
  </si>
  <si>
    <t>Longannet 275kV switchgear replacement</t>
  </si>
  <si>
    <t>Hunterston 132kV Switchgear Replacement</t>
  </si>
  <si>
    <t>Glenniston 132kV switchgear replacement</t>
  </si>
  <si>
    <t>Devol Moor 132kV switchgear replacement</t>
  </si>
  <si>
    <t>T2 CIVIL - EAP BUILDING ENERGY REDUCTION</t>
  </si>
  <si>
    <t>SWS GENERATION EXPORT MANAGEMENT SYSTEM</t>
  </si>
  <si>
    <t>ZO, ZR and XF ROUTES 400kV MAJOR REFURBISHMENT</t>
  </si>
  <si>
    <t>XZ ROUTE 275kV MAJOR REFURBISHMENT</t>
  </si>
  <si>
    <t>ZA ROUTE 400kV MAJOR REFURBISHMENT</t>
  </si>
  <si>
    <t>AL ROUTE 132kV MAJOR REFURBISHMENT</t>
  </si>
  <si>
    <t>BC ROUTE 132kV MAJOR REFURBISHMENT</t>
  </si>
  <si>
    <t>BU ROUTE 132kV MAJOR REFURBISHMENT</t>
  </si>
  <si>
    <t>Hunterston 400kV</t>
  </si>
  <si>
    <t>Shrubhill SGT1 replacement</t>
  </si>
  <si>
    <t>Torness 400kV Shunt Reactors Replacement</t>
  </si>
  <si>
    <t>Digital Substations Offline Test Facility</t>
  </si>
  <si>
    <t>Torness 400kV (Mech replacement)</t>
  </si>
  <si>
    <t>Concrete/Steel Structures</t>
  </si>
  <si>
    <t>Building Refurbishment Programme</t>
  </si>
  <si>
    <t>Environmental - Refurbishment of Oil Bunding and Drainage Systems</t>
  </si>
  <si>
    <t>Partick Grid Site Rationalisation</t>
  </si>
  <si>
    <t>XM - Jnc. XK route to Currie OHL modernisation Major Refurbishment</t>
  </si>
  <si>
    <t>Gorgie-Telford Road 132kV cable replacement</t>
  </si>
  <si>
    <t>Transmisión</t>
  </si>
  <si>
    <t xml:space="preserve">Préstamo verde sindicado Caixabank con gar CESCE 20/10/2022 </t>
  </si>
  <si>
    <t>Producción 2022 atribuible al bono (GWh)</t>
  </si>
  <si>
    <t>Producción 2022 atribuible al préstamo (GWh)</t>
  </si>
  <si>
    <t>Producción 2022 atribuible al prestamo (GWh)</t>
  </si>
  <si>
    <t>% préstamo invertido a cierre 2022</t>
  </si>
  <si>
    <t>Energía suministrada 2022 atribuible al prestamo (GWh)</t>
  </si>
  <si>
    <r>
      <t>CO</t>
    </r>
    <r>
      <rPr>
        <b/>
        <vertAlign val="sub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evitado por producción renovable conectada por los activos de T&amp;D (Tm)</t>
    </r>
  </si>
  <si>
    <t>Capacidad renovable instalada conectada con activos T&amp;D atribuible al bono
(MW)</t>
  </si>
  <si>
    <t>Energía renovable producida por la potencia conectada por los activos de T&amp;D atribuible al bono (GWh)</t>
  </si>
  <si>
    <t>Indicadores de sostenibilidad en el ámbito de renovables (*)</t>
  </si>
  <si>
    <t>Capacidad instalada atribuible al préstamo (MW) (*)</t>
  </si>
  <si>
    <t>(*) Solo se consideran impactos atribuibles al préstamo dispuesto 524 M EUR, el resto de la financiación recibida está pendiente de disponerse</t>
  </si>
  <si>
    <t>Capacidad instalada atribuible al instrumento financiero (MW)(*)</t>
  </si>
  <si>
    <t>Portfolio Renovables España (**)</t>
  </si>
  <si>
    <t>(*) No se consideran impactos atribuibles al préstamo puesto que la financiación recibida no ha sido aún dispuesta</t>
  </si>
  <si>
    <t>(*) Solo se consideran impactos atribuibles al préstamo dispuesto 200 M EUR, el resto de la financiación recibida está pendiente de disponerse</t>
  </si>
  <si>
    <t xml:space="preserve">Renovables, Baterías y Redes </t>
  </si>
  <si>
    <t>Herrera 2 (Huesa, Orbaneja y Valdesantos)</t>
  </si>
  <si>
    <t>Pico Collalbas (hasta 24/10/2022)</t>
  </si>
  <si>
    <t>Carrascosa (hasta 24/10/2022)</t>
  </si>
  <si>
    <t>Sierra Menera (hasta 24/10/2022)</t>
  </si>
  <si>
    <t>Clares  (hasta 24/10/2022)</t>
  </si>
  <si>
    <t>Escalón  (hasta 24/10/2022)</t>
  </si>
  <si>
    <t>Tarayuela (hasta 24/10/2022)</t>
  </si>
  <si>
    <t>Morón de Almazán  (hasta 24/10/2022)</t>
  </si>
  <si>
    <t>Los Campillos (hasta 24/10/2022)</t>
  </si>
  <si>
    <t>Dólar I (hasta 24/10/2022)</t>
  </si>
  <si>
    <t>Dólar III (hasta 24/10/2022)</t>
  </si>
  <si>
    <t>Cerro Blanco (hasta 24/10/2022)</t>
  </si>
  <si>
    <t>Grijota (hasta 24/10/2022)</t>
  </si>
  <si>
    <t>Mark Hill (hasta 24/10/2022)</t>
  </si>
  <si>
    <t>Collados (hasta 24/10/2022)</t>
  </si>
  <si>
    <t>Fuentesalada (hasta 24/10/2022)</t>
  </si>
  <si>
    <t>Fuenteblanca  (hasta 24/10/2022)</t>
  </si>
  <si>
    <t>Campo Arañuelo 3 (hasta 24/10/2022)</t>
  </si>
  <si>
    <t>Arenales (hasta 24/10/2022)</t>
  </si>
  <si>
    <t>Encinillas (hasta 24/10/2022)</t>
  </si>
  <si>
    <t>Romeral  (hasta 24/10/2022)</t>
  </si>
  <si>
    <t>PuyLobo  (hasta 24/10/2022)</t>
  </si>
  <si>
    <t>Cavar  (hasta 24/10/2022)</t>
  </si>
  <si>
    <t>Santiago EO (Hasta 31/10/2022)</t>
  </si>
  <si>
    <t>Wikinger (hasta 27/10/2022)</t>
  </si>
  <si>
    <t>Wikinger (desde 28/10/2022)</t>
  </si>
  <si>
    <t>Pico Collalbas (desde 28/10/2022)</t>
  </si>
  <si>
    <t>Sierra Menera (desde 28/10/2022)</t>
  </si>
  <si>
    <t>Tarayuela (desde 28/10/2022)</t>
  </si>
  <si>
    <t>Los Campillos (desde 28/10/2022)</t>
  </si>
  <si>
    <t>Dólar I (desde 28/10/2022)</t>
  </si>
  <si>
    <t>Dólar III (desde 28/10/2022)</t>
  </si>
  <si>
    <t>Cerro Blanco (desde 28/10/2022)</t>
  </si>
  <si>
    <t>Grijota (desde 28/10/2022)</t>
  </si>
  <si>
    <t>Mark Hill (desde 28/10/2022)</t>
  </si>
  <si>
    <t>Collados (desde 28/10/2022)</t>
  </si>
  <si>
    <t>Fuentesalada (desde 28/10/2022)</t>
  </si>
  <si>
    <t>Campo Arañuelo 3 (desde 28/10/2022)</t>
  </si>
  <si>
    <t>Clares (desde 28/10/2022)</t>
  </si>
  <si>
    <t>Escalón (desde 28/10/2022)</t>
  </si>
  <si>
    <t>Morón de Almazán (desde 28/10/2022)</t>
  </si>
  <si>
    <t>Korytnica 2 (desde 28/10/2022)</t>
  </si>
  <si>
    <t>Whitelee (desde 28/10/2022)</t>
  </si>
  <si>
    <t xml:space="preserve">Wikinger </t>
  </si>
  <si>
    <t>Fuenteblanca (desde 01/11/2022)</t>
  </si>
  <si>
    <t>Arenales (desde 01/11/2022)</t>
  </si>
  <si>
    <t>Encinillas (desde 01/11/2022)</t>
  </si>
  <si>
    <t>Romeral (desde 01/11/2022)</t>
  </si>
  <si>
    <t>Cavar (desde 01/11/2022)</t>
  </si>
  <si>
    <t>Italia</t>
  </si>
  <si>
    <t>HIB Ballestas</t>
  </si>
  <si>
    <t>Tagus</t>
  </si>
  <si>
    <t>Tagus 1</t>
  </si>
  <si>
    <t>Tagus 2</t>
  </si>
  <si>
    <t>Tagus 3</t>
  </si>
  <si>
    <t>Tagus 4</t>
  </si>
  <si>
    <t>HIB Casetona</t>
  </si>
  <si>
    <t>Peralta</t>
  </si>
  <si>
    <t>Caparacena</t>
  </si>
  <si>
    <t>Escatrón</t>
  </si>
  <si>
    <t>Cespedera</t>
  </si>
  <si>
    <t>Estoi (FV + BESS)</t>
  </si>
  <si>
    <t>Bryn Henllys</t>
  </si>
  <si>
    <t>Down Barn Farm</t>
  </si>
  <si>
    <t>Sparrow Lodge Solar Farm</t>
  </si>
  <si>
    <t>Alcocero de la Mola (desde 01/11/2022)</t>
  </si>
  <si>
    <t xml:space="preserve">(*) El bono sirvió en el momento de su emisión para financiar parcialmente la inversión en el proyecto eólico offshore de Wikinger. Como consecuencia de la venta de la participación (49%) </t>
  </si>
  <si>
    <t>Para el cómputo de la producción y CO2 evitado atribuibles al bono se ha tenido en cuenta el tiempo que cada activo ha sido asignado a la operación durante el año.</t>
  </si>
  <si>
    <t xml:space="preserve">de Iberdrola Renovables Deutschland GmbH en el capital de Iberdrola Renovables Offshore Deutschland GmbH, sociedad titular del parque eólico marino de Wikinger, la inversión en Wikinger </t>
  </si>
  <si>
    <t>La inversión en estos activos remplaza el 49% de la inicialmente asignada a Wikinger con fecha efecto 27 de octubre 2022 (fecha de la venta).</t>
  </si>
  <si>
    <t xml:space="preserve">se vio reducida y fue necesario por tanto, de acuerdo a los principios generales del Framework, reasignar el destino de los fondos del bono a otros activos. </t>
  </si>
  <si>
    <t>Capacidad instalada atribuible al bono (MW) (*)</t>
  </si>
  <si>
    <t>(*) Con fecha 01/11/2022 se produce la desconexión del parque debido a causas administrativas, lo que exige su remplazo por una serie de activos nuevos,</t>
  </si>
  <si>
    <t xml:space="preserve"> cuya inversión asignada coincide con la parte del parque remplazado</t>
  </si>
  <si>
    <t xml:space="preserve">(**) Listado de activos afectados pendiente de ser confirmados con BEI previo a la disposición </t>
  </si>
  <si>
    <t>Cedillo (Majada Alta y S Antonio) (hasta 28/07/2022)</t>
  </si>
  <si>
    <t>Martin de la Jara (desde 29/07/2022)</t>
  </si>
  <si>
    <t>Cedillo (Majada Alta y S Antonio) (desde 29/07/2022)</t>
  </si>
  <si>
    <t>Askios II</t>
  </si>
  <si>
    <t>Askios III</t>
  </si>
  <si>
    <t>Rokani</t>
  </si>
  <si>
    <t>Mikronoros</t>
  </si>
  <si>
    <t>Financiación dispuesta 2022 (m€)</t>
  </si>
  <si>
    <t>Planta de Hidrógeno Verde de Puertollano</t>
  </si>
  <si>
    <t>MW H2</t>
  </si>
  <si>
    <t>Llanos Pelaos 3 (desde 28/10/2022)</t>
  </si>
  <si>
    <t>Fuendetodos (desde 28/10/2022)</t>
  </si>
  <si>
    <t>Martin de la Jara (desde 28/10/2022)</t>
  </si>
  <si>
    <t>Valdemoro (desde 28/10/2022)</t>
  </si>
  <si>
    <t>Támega (desde 28/10/2022)</t>
  </si>
  <si>
    <t>PuyLobo (desde 28/10/2022)</t>
  </si>
  <si>
    <t>Buniel (desde 01/11/2022)</t>
  </si>
  <si>
    <t>Puntal 2 (desde 01/11/2022)</t>
  </si>
  <si>
    <t>Iglesias (desde 01/11/2022)</t>
  </si>
  <si>
    <t>PuyLobo (desde 01/11/2022)</t>
  </si>
  <si>
    <t>Montalto di castro</t>
  </si>
  <si>
    <t xml:space="preserve">Speyslaw Solar PV  </t>
  </si>
  <si>
    <t xml:space="preserve">Wood Lane Solar Farm  </t>
  </si>
  <si>
    <t xml:space="preserve">Milltown Airfield Solar  </t>
  </si>
  <si>
    <t xml:space="preserve">Tuckey Farm PV  </t>
  </si>
  <si>
    <t>Carrascosa (desde 28/10/2022)</t>
  </si>
  <si>
    <t>Indicadores de sostenibilidad en el ámbito de la producción de hidrógeno</t>
  </si>
  <si>
    <t>Indicadores de sostenibilidad en el ámbito de la producción de hidrógeno (*)</t>
  </si>
  <si>
    <t xml:space="preserve">es la dueña de los parques fotovoltaicos Majada Alta y San Antonio. De acuerdo a los principios generales del Framework, se reasigna el destino de los fondos del bono a otros activos. </t>
  </si>
  <si>
    <t xml:space="preserve">(*) Con fecha 28/07/2022 ICTIO SOLAR BOREAL, S.L (grupo Aleph) entra en el accionariado de Solar Majada Alta, S.L. comprando el 49,9% de la participación. Solar Majada Alta, S.L. </t>
  </si>
  <si>
    <t>% refinanciación en el momento de emisión</t>
  </si>
  <si>
    <t>Name of the project</t>
  </si>
  <si>
    <t>Localization</t>
  </si>
  <si>
    <t>COD</t>
  </si>
  <si>
    <t>Transmisión (Km)</t>
  </si>
  <si>
    <t>Subestaciones (unidades)</t>
  </si>
  <si>
    <t xml:space="preserve">Smart grids transmission  projects </t>
  </si>
  <si>
    <t>Smart grids projects - Transmission</t>
  </si>
  <si>
    <t>GREEN ELECTRICITY  TRANSMISSION NETWORK 2020- 2026</t>
  </si>
  <si>
    <t>2023-2026</t>
  </si>
  <si>
    <t>Atribuible</t>
  </si>
  <si>
    <t>Salinas I</t>
  </si>
  <si>
    <t>Salinas II</t>
  </si>
  <si>
    <t>Salinas III</t>
  </si>
  <si>
    <t>Valbuena</t>
  </si>
  <si>
    <t>Los Manantiales I</t>
  </si>
  <si>
    <t>Cornicabra</t>
  </si>
  <si>
    <t>Espliego</t>
  </si>
  <si>
    <t>Poleo</t>
  </si>
  <si>
    <t>Virgen Areños III</t>
  </si>
  <si>
    <t>Fuentes de la Alcarria</t>
  </si>
  <si>
    <t>Balsicas (Sabic)</t>
  </si>
  <si>
    <t>Peñarrubia</t>
  </si>
  <si>
    <t>22/11/2022
(XS2558916693
XS2558966953)</t>
  </si>
  <si>
    <t>OPERACIÓN</t>
  </si>
  <si>
    <t xml:space="preserve">abril 2014
(XS1057055060) </t>
  </si>
  <si>
    <t xml:space="preserve">Portfolio Renovables </t>
  </si>
  <si>
    <t>Hasta 24/10/2022 (****)</t>
  </si>
  <si>
    <t>***Las emisiones evitadas, reportadas a lo largo del presente Informe de retornos de la financiación verde, han sido calculadas como el producto de la producción 2022 atribuible a la operación y el factor de emisión correspondiente al país donde están localizados geográficamente los activos. Fuentes: REE, DEFRA, European Environment Energy, CRE, Australian Government: Clean Energy Regulator</t>
  </si>
  <si>
    <t>(****) Para los indicadores de sostenibilidad, capacidad instalada e inversión atribuible al bono, cómputo de la producción y CO2 evitado atribuibles al bono, se ha tenido en cuenta hasta 24/10/2022, que es el tiempo que los activos han estado asignados a la operación durante el año, ya que el bono venció el 24/10/2022.</t>
  </si>
  <si>
    <t>Capacidad instalada atribuible al préstamo (kV)</t>
  </si>
  <si>
    <t>No se consideran impactos atribuibles al préstamo puesto que la financiación recibida no ha sido aún dispuesta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</si>
</sst>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[$-C0A]d\-mmm\-yy;@"/>
    <numFmt numFmtId="166" formatCode="_-* #,##0\ _€_-;\-* #,##0\ _€_-;_-* &quot;-&quot;??\ _€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d&quot; de &quot;mmmm&quot; de &quot;yyyy"/>
    <numFmt numFmtId="172" formatCode="_-* #,##0.0\ _€_-;\-* #,##0.0\ _€_-;_-* &quot;-&quot;??\ _€_-;_-@_-"/>
    <numFmt numFmtId="173" formatCode="_-* #,##0.00\ [$€]_-;\-* #,##0.00\ [$€]_-;_-* &quot;-&quot;??\ [$€]_-;_-@_-"/>
    <numFmt numFmtId="174" formatCode="#,##0.0"/>
    <numFmt numFmtId="175" formatCode="_(* #,##0.00_);_(* \(#,##0.00\);_(* &quot;-&quot;??_);_(@_)"/>
    <numFmt numFmtId="176" formatCode="0_ ;\-0\ "/>
    <numFmt numFmtId="177" formatCode="0.0%"/>
    <numFmt numFmtId="178" formatCode="[$-409]mmm\-yy;@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%"/>
    <numFmt numFmtId="185" formatCode="0.0000%"/>
    <numFmt numFmtId="186" formatCode="0.00000%"/>
    <numFmt numFmtId="187" formatCode="#,##0.000"/>
    <numFmt numFmtId="188" formatCode="#,##0.0000"/>
    <numFmt numFmtId="189" formatCode="#,##0.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_-* #,##0_-;\-* #,##0_-;_-* &quot;-&quot;??_-;_-@_-"/>
    <numFmt numFmtId="197" formatCode="[$-C0A]mmmm\-yy;@"/>
    <numFmt numFmtId="198" formatCode="#,##0\ &quot;MW&quot;"/>
    <numFmt numFmtId="199" formatCode="_-* #,##0\ _€_-;\-* #,##0\ _€_-;_-* &quot;-&quot;\ _€_-;_-@_-"/>
    <numFmt numFmtId="200" formatCode="[$-C0A]mmm\-yy;@"/>
  </numFmts>
  <fonts count="9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vertAlign val="subscript"/>
      <sz val="8"/>
      <color indexed="9"/>
      <name val="Arial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2"/>
      <name val="Garamond"/>
      <family val="1"/>
    </font>
    <font>
      <u val="single"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1"/>
      <color indexed="56"/>
      <name val="Arial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u val="single"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rgb="FFFF0000"/>
      <name val="Arial"/>
      <family val="2"/>
    </font>
    <font>
      <b/>
      <sz val="8"/>
      <color theme="0"/>
      <name val="Arial"/>
      <family val="2"/>
    </font>
    <font>
      <sz val="11"/>
      <color theme="3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8"/>
      <color rgb="FF000000"/>
      <name val="Calibri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u val="single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medium"/>
      <right style="thin"/>
      <top style="thin"/>
      <bottom style="thin"/>
    </border>
    <border>
      <left/>
      <right style="thin">
        <color theme="0"/>
      </right>
      <top style="thin">
        <color theme="0"/>
      </top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>
        <color rgb="FFC2D69B"/>
      </left>
      <right style="medium">
        <color rgb="FFC2D69B"/>
      </right>
      <top/>
      <bottom style="medium">
        <color rgb="FFC2D69B"/>
      </bottom>
    </border>
    <border>
      <left/>
      <right style="medium">
        <color rgb="FFC2D69B"/>
      </right>
      <top/>
      <bottom style="medium">
        <color rgb="FFC2D69B"/>
      </bottom>
    </border>
    <border>
      <left/>
      <right style="medium">
        <color rgb="FFC2D69B"/>
      </right>
      <top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>
        <color rgb="FFC2D69B"/>
      </left>
      <right>
        <color indexed="63"/>
      </right>
      <top/>
      <bottom>
        <color indexed="63"/>
      </bottom>
    </border>
    <border>
      <left/>
      <right>
        <color indexed="63"/>
      </right>
      <top style="medium">
        <color rgb="FFC2D69B"/>
      </top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3"/>
      </left>
      <right/>
      <top style="thin">
        <color theme="3"/>
      </top>
      <bottom style="medium"/>
    </border>
    <border>
      <left/>
      <right/>
      <top style="thin">
        <color theme="3"/>
      </top>
      <bottom style="medium"/>
    </border>
    <border>
      <left style="thin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C2D69B"/>
      </left>
      <right>
        <color indexed="63"/>
      </right>
      <top style="medium">
        <color rgb="FFC2D69B"/>
      </top>
      <bottom>
        <color indexed="63"/>
      </bottom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/>
    </border>
    <border>
      <left/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medium">
        <color rgb="FFC2D69B"/>
      </left>
      <right>
        <color indexed="63"/>
      </right>
      <top/>
      <bottom style="medium">
        <color rgb="FFC2D69B"/>
      </bottom>
    </border>
    <border>
      <left>
        <color indexed="63"/>
      </left>
      <right>
        <color indexed="63"/>
      </right>
      <top/>
      <bottom style="medium">
        <color rgb="FFC2D69B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178" fontId="0" fillId="0" borderId="0">
      <alignment/>
      <protection/>
    </xf>
    <xf numFmtId="0" fontId="66" fillId="0" borderId="0">
      <alignment/>
      <protection/>
    </xf>
    <xf numFmtId="165" fontId="2" fillId="0" borderId="0">
      <alignment/>
      <protection/>
    </xf>
    <xf numFmtId="0" fontId="0" fillId="0" borderId="0">
      <alignment/>
      <protection/>
    </xf>
    <xf numFmtId="173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67" fillId="0" borderId="0" applyBorder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7" applyNumberFormat="0" applyFill="0" applyAlignment="0" applyProtection="0"/>
    <xf numFmtId="0" fontId="60" fillId="0" borderId="8" applyNumberFormat="0" applyFill="0" applyAlignment="0" applyProtection="0"/>
    <xf numFmtId="0" fontId="74" fillId="0" borderId="9" applyNumberFormat="0" applyFill="0" applyAlignment="0" applyProtection="0"/>
  </cellStyleXfs>
  <cellXfs count="5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5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3" fontId="3" fillId="34" borderId="17" xfId="0" applyNumberFormat="1" applyFont="1" applyFill="1" applyBorder="1" applyAlignment="1">
      <alignment horizontal="right" vertical="center"/>
    </xf>
    <xf numFmtId="3" fontId="76" fillId="34" borderId="17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/>
    </xf>
    <xf numFmtId="0" fontId="77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19" xfId="0" applyFont="1" applyFill="1" applyBorder="1" applyAlignment="1">
      <alignment horizontal="center" vertical="center" wrapText="1"/>
    </xf>
    <xf numFmtId="0" fontId="80" fillId="0" borderId="18" xfId="0" applyFont="1" applyBorder="1" applyAlignment="1">
      <alignment vertical="center"/>
    </xf>
    <xf numFmtId="3" fontId="80" fillId="0" borderId="19" xfId="0" applyNumberFormat="1" applyFont="1" applyBorder="1" applyAlignment="1">
      <alignment horizontal="left" vertical="center"/>
    </xf>
    <xf numFmtId="0" fontId="80" fillId="0" borderId="18" xfId="0" applyFont="1" applyBorder="1" applyAlignment="1">
      <alignment horizontal="left" vertical="center"/>
    </xf>
    <xf numFmtId="3" fontId="80" fillId="0" borderId="19" xfId="0" applyNumberFormat="1" applyFont="1" applyBorder="1" applyAlignment="1">
      <alignment horizontal="right" vertical="center"/>
    </xf>
    <xf numFmtId="0" fontId="80" fillId="36" borderId="18" xfId="0" applyFont="1" applyFill="1" applyBorder="1" applyAlignment="1">
      <alignment vertical="center"/>
    </xf>
    <xf numFmtId="3" fontId="80" fillId="36" borderId="19" xfId="0" applyNumberFormat="1" applyFont="1" applyFill="1" applyBorder="1" applyAlignment="1">
      <alignment horizontal="right" vertical="center"/>
    </xf>
    <xf numFmtId="0" fontId="78" fillId="0" borderId="0" xfId="0" applyFont="1" applyAlignment="1">
      <alignment horizontal="left" vertical="top"/>
    </xf>
    <xf numFmtId="0" fontId="80" fillId="0" borderId="18" xfId="0" applyFont="1" applyFill="1" applyBorder="1" applyAlignment="1">
      <alignment vertical="center"/>
    </xf>
    <xf numFmtId="0" fontId="80" fillId="0" borderId="19" xfId="0" applyFont="1" applyFill="1" applyBorder="1" applyAlignment="1">
      <alignment horizontal="right" vertical="center"/>
    </xf>
    <xf numFmtId="0" fontId="78" fillId="0" borderId="0" xfId="0" applyFont="1" applyAlignment="1">
      <alignment horizontal="left" vertical="center"/>
    </xf>
    <xf numFmtId="0" fontId="80" fillId="36" borderId="19" xfId="0" applyFont="1" applyFill="1" applyBorder="1" applyAlignment="1">
      <alignment horizontal="right" vertical="center"/>
    </xf>
    <xf numFmtId="0" fontId="80" fillId="37" borderId="18" xfId="0" applyFont="1" applyFill="1" applyBorder="1" applyAlignment="1">
      <alignment vertical="center"/>
    </xf>
    <xf numFmtId="0" fontId="80" fillId="37" borderId="19" xfId="0" applyFont="1" applyFill="1" applyBorder="1" applyAlignment="1">
      <alignment horizontal="right" vertical="center"/>
    </xf>
    <xf numFmtId="0" fontId="79" fillId="35" borderId="20" xfId="0" applyFont="1" applyFill="1" applyBorder="1" applyAlignment="1">
      <alignment horizontal="center" vertical="center" wrapText="1"/>
    </xf>
    <xf numFmtId="3" fontId="80" fillId="0" borderId="18" xfId="0" applyNumberFormat="1" applyFont="1" applyBorder="1" applyAlignment="1">
      <alignment vertical="center"/>
    </xf>
    <xf numFmtId="3" fontId="80" fillId="0" borderId="19" xfId="0" applyNumberFormat="1" applyFont="1" applyFill="1" applyBorder="1" applyAlignment="1">
      <alignment horizontal="right" vertical="center"/>
    </xf>
    <xf numFmtId="3" fontId="80" fillId="0" borderId="0" xfId="0" applyNumberFormat="1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3" fontId="80" fillId="0" borderId="0" xfId="0" applyNumberFormat="1" applyFont="1" applyBorder="1" applyAlignment="1">
      <alignment horizontal="right" vertical="center"/>
    </xf>
    <xf numFmtId="3" fontId="80" fillId="0" borderId="19" xfId="0" applyNumberFormat="1" applyFont="1" applyFill="1" applyBorder="1" applyAlignment="1">
      <alignment horizontal="left" vertical="center"/>
    </xf>
    <xf numFmtId="0" fontId="80" fillId="0" borderId="18" xfId="0" applyFont="1" applyFill="1" applyBorder="1" applyAlignment="1">
      <alignment horizontal="left" vertical="center"/>
    </xf>
    <xf numFmtId="0" fontId="80" fillId="0" borderId="18" xfId="0" applyFont="1" applyFill="1" applyBorder="1" applyAlignment="1">
      <alignment horizontal="center" vertical="center"/>
    </xf>
    <xf numFmtId="0" fontId="81" fillId="36" borderId="18" xfId="0" applyFont="1" applyFill="1" applyBorder="1" applyAlignment="1">
      <alignment vertical="center"/>
    </xf>
    <xf numFmtId="3" fontId="81" fillId="36" borderId="19" xfId="0" applyNumberFormat="1" applyFont="1" applyFill="1" applyBorder="1" applyAlignment="1">
      <alignment horizontal="right" vertical="center"/>
    </xf>
    <xf numFmtId="3" fontId="77" fillId="0" borderId="0" xfId="0" applyNumberFormat="1" applyFont="1" applyAlignment="1">
      <alignment/>
    </xf>
    <xf numFmtId="0" fontId="81" fillId="0" borderId="18" xfId="0" applyFont="1" applyBorder="1" applyAlignment="1">
      <alignment vertical="center"/>
    </xf>
    <xf numFmtId="3" fontId="81" fillId="0" borderId="19" xfId="0" applyNumberFormat="1" applyFont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1" fontId="80" fillId="0" borderId="19" xfId="0" applyNumberFormat="1" applyFont="1" applyBorder="1" applyAlignment="1">
      <alignment horizontal="right" vertic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21" xfId="0" applyNumberForma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left" vertical="center"/>
    </xf>
    <xf numFmtId="3" fontId="0" fillId="0" borderId="11" xfId="0" applyNumberFormat="1" applyFill="1" applyBorder="1" applyAlignment="1">
      <alignment horizontal="left" vertic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1" fillId="0" borderId="0" xfId="0" applyFont="1" applyBorder="1" applyAlignment="1">
      <alignment vertical="center"/>
    </xf>
    <xf numFmtId="3" fontId="81" fillId="0" borderId="0" xfId="0" applyNumberFormat="1" applyFont="1" applyBorder="1" applyAlignment="1">
      <alignment horizontal="right" vertical="center"/>
    </xf>
    <xf numFmtId="3" fontId="81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/>
    </xf>
    <xf numFmtId="3" fontId="0" fillId="38" borderId="11" xfId="0" applyNumberFormat="1" applyFill="1" applyBorder="1" applyAlignment="1">
      <alignment horizontal="left" vertical="center"/>
    </xf>
    <xf numFmtId="0" fontId="0" fillId="38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3" fontId="0" fillId="0" borderId="21" xfId="0" applyNumberFormat="1" applyFill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1" fontId="80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1" fontId="80" fillId="0" borderId="19" xfId="0" applyNumberFormat="1" applyFont="1" applyBorder="1" applyAlignment="1">
      <alignment horizontal="center" vertical="center"/>
    </xf>
    <xf numFmtId="3" fontId="80" fillId="0" borderId="19" xfId="0" applyNumberFormat="1" applyFont="1" applyBorder="1" applyAlignment="1">
      <alignment horizontal="center" vertical="center"/>
    </xf>
    <xf numFmtId="3" fontId="80" fillId="0" borderId="19" xfId="0" applyNumberFormat="1" applyFont="1" applyFill="1" applyBorder="1" applyAlignment="1">
      <alignment horizontal="center" vertical="center"/>
    </xf>
    <xf numFmtId="3" fontId="80" fillId="0" borderId="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76" fillId="38" borderId="27" xfId="0" applyFont="1" applyFill="1" applyBorder="1" applyAlignment="1">
      <alignment horizontal="center" wrapText="1"/>
    </xf>
    <xf numFmtId="3" fontId="76" fillId="38" borderId="16" xfId="0" applyNumberFormat="1" applyFont="1" applyFill="1" applyBorder="1" applyAlignment="1">
      <alignment horizontal="center" vertical="center"/>
    </xf>
    <xf numFmtId="0" fontId="76" fillId="38" borderId="16" xfId="0" applyFont="1" applyFill="1" applyBorder="1" applyAlignment="1">
      <alignment horizontal="center" vertical="center"/>
    </xf>
    <xf numFmtId="0" fontId="76" fillId="38" borderId="28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6" fillId="38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2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29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1" fontId="80" fillId="0" borderId="19" xfId="0" applyNumberFormat="1" applyFont="1" applyBorder="1" applyAlignment="1">
      <alignment horizontal="right" vertical="center" wrapText="1"/>
    </xf>
    <xf numFmtId="0" fontId="85" fillId="0" borderId="0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right" vertical="center"/>
    </xf>
    <xf numFmtId="1" fontId="82" fillId="0" borderId="0" xfId="0" applyNumberFormat="1" applyFont="1" applyFill="1" applyAlignment="1">
      <alignment/>
    </xf>
    <xf numFmtId="3" fontId="80" fillId="0" borderId="19" xfId="0" applyNumberFormat="1" applyFont="1" applyFill="1" applyBorder="1" applyAlignment="1">
      <alignment horizontal="center" vertical="center" wrapText="1"/>
    </xf>
    <xf numFmtId="4" fontId="80" fillId="0" borderId="19" xfId="0" applyNumberFormat="1" applyFont="1" applyFill="1" applyBorder="1" applyAlignment="1">
      <alignment horizontal="right" vertical="center"/>
    </xf>
    <xf numFmtId="0" fontId="77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3" fontId="8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6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10" xfId="0" applyNumberFormat="1" applyFill="1" applyBorder="1" applyAlignment="1">
      <alignment horizontal="left" vertical="center"/>
    </xf>
    <xf numFmtId="3" fontId="0" fillId="0" borderId="11" xfId="0" applyNumberForma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0" fontId="82" fillId="0" borderId="0" xfId="0" applyFont="1" applyFill="1" applyAlignment="1">
      <alignment/>
    </xf>
    <xf numFmtId="3" fontId="3" fillId="34" borderId="12" xfId="0" applyNumberFormat="1" applyFont="1" applyFill="1" applyBorder="1" applyAlignment="1">
      <alignment horizontal="right" vertical="center"/>
    </xf>
    <xf numFmtId="3" fontId="76" fillId="34" borderId="1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80" fillId="0" borderId="0" xfId="0" applyFont="1" applyAlignment="1">
      <alignment vertical="center"/>
    </xf>
    <xf numFmtId="3" fontId="80" fillId="0" borderId="0" xfId="0" applyNumberFormat="1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1" fontId="80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0" fillId="38" borderId="16" xfId="0" applyFill="1" applyBorder="1" applyAlignment="1">
      <alignment horizontal="center" vertical="center"/>
    </xf>
    <xf numFmtId="3" fontId="0" fillId="38" borderId="16" xfId="0" applyNumberFormat="1" applyFill="1" applyBorder="1" applyAlignment="1">
      <alignment horizontal="lef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3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right"/>
    </xf>
    <xf numFmtId="18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9" fontId="0" fillId="0" borderId="0" xfId="64" applyFont="1" applyFill="1" applyAlignment="1">
      <alignment/>
    </xf>
    <xf numFmtId="3" fontId="76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76" fillId="34" borderId="28" xfId="0" applyNumberFormat="1" applyFont="1" applyFill="1" applyBorder="1" applyAlignment="1">
      <alignment horizontal="right" vertical="center"/>
    </xf>
    <xf numFmtId="0" fontId="82" fillId="0" borderId="0" xfId="0" applyFont="1" applyAlignment="1">
      <alignment vertical="center"/>
    </xf>
    <xf numFmtId="0" fontId="0" fillId="38" borderId="0" xfId="0" applyFill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left" vertical="center"/>
    </xf>
    <xf numFmtId="0" fontId="0" fillId="0" borderId="31" xfId="0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3" fontId="76" fillId="0" borderId="12" xfId="0" applyNumberFormat="1" applyFont="1" applyFill="1" applyBorder="1" applyAlignment="1">
      <alignment horizontal="right" vertical="center"/>
    </xf>
    <xf numFmtId="1" fontId="80" fillId="0" borderId="19" xfId="0" applyNumberFormat="1" applyFont="1" applyFill="1" applyBorder="1" applyAlignment="1">
      <alignment horizontal="center" vertical="center" wrapText="1"/>
    </xf>
    <xf numFmtId="3" fontId="2" fillId="38" borderId="1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84" fillId="0" borderId="0" xfId="0" applyFont="1" applyAlignment="1">
      <alignment horizontal="right" vertical="center"/>
    </xf>
    <xf numFmtId="9" fontId="81" fillId="0" borderId="0" xfId="64" applyFont="1" applyBorder="1" applyAlignment="1">
      <alignment horizontal="right" vertical="center"/>
    </xf>
    <xf numFmtId="9" fontId="80" fillId="0" borderId="0" xfId="64" applyFont="1" applyBorder="1" applyAlignment="1">
      <alignment horizontal="left" vertical="center"/>
    </xf>
    <xf numFmtId="9" fontId="84" fillId="0" borderId="0" xfId="64" applyFont="1" applyBorder="1" applyAlignment="1">
      <alignment horizontal="left" vertical="center"/>
    </xf>
    <xf numFmtId="183" fontId="80" fillId="0" borderId="19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3" fontId="77" fillId="0" borderId="0" xfId="0" applyNumberFormat="1" applyFont="1" applyFill="1" applyAlignment="1">
      <alignment/>
    </xf>
    <xf numFmtId="0" fontId="88" fillId="35" borderId="19" xfId="0" applyFont="1" applyFill="1" applyBorder="1" applyAlignment="1">
      <alignment horizontal="center" vertical="center" wrapText="1"/>
    </xf>
    <xf numFmtId="0" fontId="88" fillId="35" borderId="20" xfId="0" applyFont="1" applyFill="1" applyBorder="1" applyAlignment="1">
      <alignment horizontal="center" vertical="center" wrapText="1"/>
    </xf>
    <xf numFmtId="0" fontId="79" fillId="35" borderId="19" xfId="0" applyFont="1" applyFill="1" applyBorder="1" applyAlignment="1">
      <alignment horizontal="center" vertical="center" wrapText="1"/>
    </xf>
    <xf numFmtId="3" fontId="82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1" fontId="80" fillId="0" borderId="0" xfId="0" applyNumberFormat="1" applyFont="1" applyFill="1" applyBorder="1" applyAlignment="1">
      <alignment horizontal="center" vertical="center"/>
    </xf>
    <xf numFmtId="9" fontId="81" fillId="0" borderId="32" xfId="64" applyFont="1" applyBorder="1" applyAlignment="1">
      <alignment horizontal="right" vertical="center"/>
    </xf>
    <xf numFmtId="3" fontId="7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38" borderId="27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38" borderId="16" xfId="0" applyNumberFormat="1" applyFont="1" applyFill="1" applyBorder="1" applyAlignment="1">
      <alignment horizontal="right" vertical="center"/>
    </xf>
    <xf numFmtId="3" fontId="0" fillId="38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75" fillId="33" borderId="13" xfId="0" applyNumberFormat="1" applyFont="1" applyFill="1" applyBorder="1" applyAlignment="1">
      <alignment horizontal="center" vertical="center" wrapText="1"/>
    </xf>
    <xf numFmtId="3" fontId="0" fillId="38" borderId="2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80" fillId="0" borderId="0" xfId="0" applyNumberFormat="1" applyFont="1" applyFill="1" applyBorder="1" applyAlignment="1">
      <alignment horizontal="right" vertical="center"/>
    </xf>
    <xf numFmtId="3" fontId="80" fillId="0" borderId="32" xfId="0" applyNumberFormat="1" applyFont="1" applyBorder="1" applyAlignment="1">
      <alignment horizontal="right" vertical="center"/>
    </xf>
    <xf numFmtId="3" fontId="80" fillId="0" borderId="0" xfId="0" applyNumberFormat="1" applyFont="1" applyBorder="1" applyAlignment="1">
      <alignment horizontal="right"/>
    </xf>
    <xf numFmtId="0" fontId="79" fillId="35" borderId="19" xfId="0" applyFont="1" applyFill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/>
    </xf>
    <xf numFmtId="9" fontId="81" fillId="0" borderId="19" xfId="64" applyFont="1" applyBorder="1" applyAlignment="1">
      <alignment horizontal="center" vertical="center"/>
    </xf>
    <xf numFmtId="9" fontId="77" fillId="0" borderId="0" xfId="0" applyNumberFormat="1" applyFont="1" applyAlignment="1">
      <alignment/>
    </xf>
    <xf numFmtId="3" fontId="78" fillId="0" borderId="0" xfId="0" applyNumberFormat="1" applyFont="1" applyAlignment="1">
      <alignment/>
    </xf>
    <xf numFmtId="1" fontId="77" fillId="0" borderId="0" xfId="0" applyNumberFormat="1" applyFont="1" applyAlignment="1">
      <alignment horizontal="center"/>
    </xf>
    <xf numFmtId="3" fontId="80" fillId="0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9" fontId="77" fillId="0" borderId="0" xfId="64" applyFont="1" applyAlignment="1">
      <alignment/>
    </xf>
    <xf numFmtId="9" fontId="81" fillId="0" borderId="19" xfId="64" applyFont="1" applyFill="1" applyBorder="1" applyAlignment="1">
      <alignment horizontal="right" vertical="center"/>
    </xf>
    <xf numFmtId="9" fontId="85" fillId="0" borderId="33" xfId="64" applyFont="1" applyBorder="1" applyAlignment="1">
      <alignment horizontal="center" vertical="center"/>
    </xf>
    <xf numFmtId="9" fontId="84" fillId="0" borderId="0" xfId="64" applyFont="1" applyAlignment="1">
      <alignment/>
    </xf>
    <xf numFmtId="9" fontId="84" fillId="0" borderId="0" xfId="0" applyNumberFormat="1" applyFont="1" applyAlignment="1">
      <alignment horizontal="center"/>
    </xf>
    <xf numFmtId="4" fontId="80" fillId="0" borderId="0" xfId="0" applyNumberFormat="1" applyFont="1" applyFill="1" applyBorder="1" applyAlignment="1">
      <alignment horizontal="center" vertical="center"/>
    </xf>
    <xf numFmtId="9" fontId="85" fillId="0" borderId="33" xfId="64" applyFont="1" applyBorder="1" applyAlignment="1">
      <alignment vertical="center"/>
    </xf>
    <xf numFmtId="0" fontId="79" fillId="0" borderId="32" xfId="0" applyFont="1" applyFill="1" applyBorder="1" applyAlignment="1">
      <alignment horizontal="center" vertical="center" wrapText="1"/>
    </xf>
    <xf numFmtId="4" fontId="80" fillId="0" borderId="32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0" fontId="79" fillId="35" borderId="19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/>
    </xf>
    <xf numFmtId="0" fontId="82" fillId="38" borderId="0" xfId="0" applyFont="1" applyFill="1" applyAlignment="1">
      <alignment horizontal="center"/>
    </xf>
    <xf numFmtId="3" fontId="82" fillId="38" borderId="0" xfId="0" applyNumberFormat="1" applyFont="1" applyFill="1" applyAlignment="1">
      <alignment/>
    </xf>
    <xf numFmtId="0" fontId="76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3" fontId="0" fillId="38" borderId="10" xfId="0" applyNumberFormat="1" applyFill="1" applyBorder="1" applyAlignment="1">
      <alignment horizontal="left" vertical="center"/>
    </xf>
    <xf numFmtId="3" fontId="76" fillId="34" borderId="29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/>
    </xf>
    <xf numFmtId="3" fontId="76" fillId="34" borderId="21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197" fontId="89" fillId="0" borderId="38" xfId="61" applyNumberFormat="1" applyFont="1" applyBorder="1" applyAlignment="1">
      <alignment vertical="center"/>
      <protection/>
    </xf>
    <xf numFmtId="197" fontId="89" fillId="0" borderId="39" xfId="61" applyNumberFormat="1" applyFont="1" applyBorder="1" applyAlignment="1">
      <alignment horizontal="center" vertical="center"/>
      <protection/>
    </xf>
    <xf numFmtId="197" fontId="89" fillId="0" borderId="37" xfId="61" applyNumberFormat="1" applyFont="1" applyBorder="1" applyAlignment="1">
      <alignment horizontal="center" vertical="center"/>
      <protection/>
    </xf>
    <xf numFmtId="3" fontId="82" fillId="0" borderId="0" xfId="0" applyNumberFormat="1" applyFont="1" applyAlignment="1">
      <alignment/>
    </xf>
    <xf numFmtId="17" fontId="82" fillId="0" borderId="0" xfId="0" applyNumberFormat="1" applyFont="1" applyAlignment="1">
      <alignment/>
    </xf>
    <xf numFmtId="0" fontId="82" fillId="38" borderId="0" xfId="0" applyFont="1" applyFill="1" applyAlignment="1">
      <alignment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76" fillId="0" borderId="0" xfId="0" applyNumberFormat="1" applyFont="1" applyAlignment="1">
      <alignment vertical="center"/>
    </xf>
    <xf numFmtId="3" fontId="0" fillId="0" borderId="11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left" vertical="center"/>
    </xf>
    <xf numFmtId="3" fontId="83" fillId="0" borderId="0" xfId="0" applyNumberFormat="1" applyFont="1" applyAlignment="1">
      <alignment/>
    </xf>
    <xf numFmtId="0" fontId="0" fillId="0" borderId="21" xfId="0" applyBorder="1" applyAlignment="1">
      <alignment horizontal="center" vertical="center"/>
    </xf>
    <xf numFmtId="197" fontId="12" fillId="0" borderId="23" xfId="61" applyNumberFormat="1" applyFont="1" applyBorder="1" applyAlignment="1">
      <alignment vertical="center"/>
      <protection/>
    </xf>
    <xf numFmtId="197" fontId="12" fillId="0" borderId="24" xfId="61" applyNumberFormat="1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center" vertical="center"/>
    </xf>
    <xf numFmtId="3" fontId="92" fillId="0" borderId="0" xfId="0" applyNumberFormat="1" applyFont="1" applyFill="1" applyBorder="1" applyAlignment="1">
      <alignment horizontal="center" vertical="center"/>
    </xf>
    <xf numFmtId="3" fontId="9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3" fontId="90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 vertical="center"/>
    </xf>
    <xf numFmtId="0" fontId="79" fillId="35" borderId="19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1" fontId="77" fillId="0" borderId="0" xfId="0" applyNumberFormat="1" applyFont="1" applyAlignment="1">
      <alignment/>
    </xf>
    <xf numFmtId="4" fontId="80" fillId="0" borderId="19" xfId="0" applyNumberFormat="1" applyFont="1" applyBorder="1" applyAlignment="1">
      <alignment horizontal="right" vertical="center"/>
    </xf>
    <xf numFmtId="9" fontId="0" fillId="0" borderId="0" xfId="64" applyFont="1" applyAlignment="1">
      <alignment/>
    </xf>
    <xf numFmtId="0" fontId="80" fillId="0" borderId="18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3" fontId="80" fillId="0" borderId="0" xfId="0" applyNumberFormat="1" applyFont="1" applyAlignment="1">
      <alignment horizontal="center" vertical="center"/>
    </xf>
    <xf numFmtId="1" fontId="84" fillId="0" borderId="0" xfId="0" applyNumberFormat="1" applyFont="1" applyAlignment="1">
      <alignment horizontal="right" vertical="center"/>
    </xf>
    <xf numFmtId="1" fontId="84" fillId="0" borderId="0" xfId="0" applyNumberFormat="1" applyFont="1" applyAlignment="1">
      <alignment horizontal="left" vertical="center"/>
    </xf>
    <xf numFmtId="1" fontId="80" fillId="0" borderId="0" xfId="0" applyNumberFormat="1" applyFont="1" applyAlignment="1">
      <alignment horizontal="center" vertical="center"/>
    </xf>
    <xf numFmtId="9" fontId="77" fillId="0" borderId="0" xfId="64" applyFont="1" applyFill="1" applyAlignment="1">
      <alignment/>
    </xf>
    <xf numFmtId="9" fontId="85" fillId="0" borderId="0" xfId="64" applyFont="1" applyBorder="1" applyAlignment="1">
      <alignment vertical="center"/>
    </xf>
    <xf numFmtId="3" fontId="80" fillId="0" borderId="18" xfId="0" applyNumberFormat="1" applyFont="1" applyBorder="1" applyAlignment="1">
      <alignment horizontal="center" vertical="center"/>
    </xf>
    <xf numFmtId="4" fontId="94" fillId="38" borderId="0" xfId="0" applyNumberFormat="1" applyFont="1" applyFill="1" applyAlignment="1">
      <alignment horizontal="right" vertical="center"/>
    </xf>
    <xf numFmtId="3" fontId="8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80" fillId="0" borderId="18" xfId="0" applyFont="1" applyBorder="1" applyAlignment="1">
      <alignment horizontal="right" vertical="center"/>
    </xf>
    <xf numFmtId="0" fontId="81" fillId="0" borderId="18" xfId="0" applyFont="1" applyBorder="1" applyAlignment="1">
      <alignment vertical="center" wrapText="1"/>
    </xf>
    <xf numFmtId="0" fontId="80" fillId="0" borderId="18" xfId="0" applyFont="1" applyFill="1" applyBorder="1" applyAlignment="1">
      <alignment horizontal="right" vertical="center"/>
    </xf>
    <xf numFmtId="189" fontId="0" fillId="0" borderId="0" xfId="0" applyNumberFormat="1" applyFill="1" applyAlignment="1">
      <alignment/>
    </xf>
    <xf numFmtId="189" fontId="2" fillId="0" borderId="0" xfId="0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right" vertical="center"/>
    </xf>
    <xf numFmtId="3" fontId="77" fillId="0" borderId="0" xfId="0" applyNumberFormat="1" applyFont="1" applyAlignment="1">
      <alignment horizontal="center"/>
    </xf>
    <xf numFmtId="0" fontId="11" fillId="0" borderId="11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6" fillId="0" borderId="0" xfId="0" applyNumberFormat="1" applyFont="1" applyFill="1" applyBorder="1" applyAlignment="1">
      <alignment/>
    </xf>
    <xf numFmtId="3" fontId="83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0" fillId="0" borderId="41" xfId="0" applyBorder="1" applyAlignment="1">
      <alignment/>
    </xf>
    <xf numFmtId="3" fontId="80" fillId="0" borderId="18" xfId="0" applyNumberFormat="1" applyFont="1" applyBorder="1" applyAlignment="1">
      <alignment horizontal="left" vertical="center"/>
    </xf>
    <xf numFmtId="1" fontId="80" fillId="0" borderId="19" xfId="0" applyNumberFormat="1" applyFont="1" applyFill="1" applyBorder="1" applyAlignment="1">
      <alignment horizontal="right" vertical="center"/>
    </xf>
    <xf numFmtId="1" fontId="80" fillId="0" borderId="19" xfId="0" applyNumberFormat="1" applyFont="1" applyFill="1" applyBorder="1" applyAlignment="1">
      <alignment horizontal="center" vertical="center"/>
    </xf>
    <xf numFmtId="0" fontId="79" fillId="35" borderId="19" xfId="0" applyFont="1" applyFill="1" applyBorder="1" applyAlignment="1">
      <alignment horizontal="center" vertical="center" wrapText="1"/>
    </xf>
    <xf numFmtId="0" fontId="79" fillId="35" borderId="19" xfId="0" applyFont="1" applyFill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3" fontId="80" fillId="0" borderId="19" xfId="0" applyNumberFormat="1" applyFont="1" applyBorder="1" applyAlignment="1">
      <alignment horizontal="center" vertical="center" wrapText="1"/>
    </xf>
    <xf numFmtId="183" fontId="80" fillId="0" borderId="19" xfId="0" applyNumberFormat="1" applyFont="1" applyBorder="1" applyAlignment="1">
      <alignment horizontal="center" vertical="center" wrapText="1"/>
    </xf>
    <xf numFmtId="1" fontId="80" fillId="0" borderId="19" xfId="0" applyNumberFormat="1" applyFont="1" applyBorder="1" applyAlignment="1">
      <alignment horizontal="center" vertical="center" wrapText="1"/>
    </xf>
    <xf numFmtId="4" fontId="80" fillId="0" borderId="32" xfId="0" applyNumberFormat="1" applyFont="1" applyBorder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9" fontId="81" fillId="0" borderId="0" xfId="64" applyFont="1" applyBorder="1" applyAlignment="1">
      <alignment horizontal="center" vertical="center"/>
    </xf>
    <xf numFmtId="9" fontId="81" fillId="0" borderId="32" xfId="64" applyFont="1" applyFill="1" applyBorder="1" applyAlignment="1">
      <alignment horizontal="center" vertical="center"/>
    </xf>
    <xf numFmtId="3" fontId="81" fillId="0" borderId="0" xfId="64" applyNumberFormat="1" applyFont="1" applyBorder="1" applyAlignment="1">
      <alignment horizontal="right" vertical="center"/>
    </xf>
    <xf numFmtId="0" fontId="2" fillId="38" borderId="23" xfId="0" applyFont="1" applyFill="1" applyBorder="1" applyAlignment="1">
      <alignment horizontal="center" vertical="center"/>
    </xf>
    <xf numFmtId="0" fontId="79" fillId="35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4" fontId="80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9" fillId="35" borderId="19" xfId="0" applyFont="1" applyFill="1" applyBorder="1" applyAlignment="1">
      <alignment horizontal="center" vertical="center" wrapText="1"/>
    </xf>
    <xf numFmtId="4" fontId="80" fillId="0" borderId="19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0" xfId="0" applyFont="1" applyFill="1" applyBorder="1" applyAlignment="1">
      <alignment/>
    </xf>
    <xf numFmtId="0" fontId="79" fillId="35" borderId="19" xfId="0" applyFont="1" applyFill="1" applyBorder="1" applyAlignment="1">
      <alignment horizontal="center" vertical="center" wrapText="1"/>
    </xf>
    <xf numFmtId="4" fontId="76" fillId="34" borderId="12" xfId="0" applyNumberFormat="1" applyFont="1" applyFill="1" applyBorder="1" applyAlignment="1">
      <alignment horizontal="right" vertical="center"/>
    </xf>
    <xf numFmtId="3" fontId="84" fillId="0" borderId="0" xfId="0" applyNumberFormat="1" applyFont="1" applyBorder="1" applyAlignment="1">
      <alignment horizontal="right" vertical="center"/>
    </xf>
    <xf numFmtId="9" fontId="81" fillId="0" borderId="19" xfId="64" applyFont="1" applyFill="1" applyBorder="1" applyAlignment="1">
      <alignment horizontal="center" vertical="center"/>
    </xf>
    <xf numFmtId="0" fontId="79" fillId="35" borderId="19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/>
    </xf>
    <xf numFmtId="0" fontId="85" fillId="0" borderId="0" xfId="0" applyFont="1" applyAlignment="1">
      <alignment/>
    </xf>
    <xf numFmtId="9" fontId="80" fillId="0" borderId="32" xfId="64" applyFont="1" applyFill="1" applyBorder="1" applyAlignment="1">
      <alignment horizontal="center" vertical="center"/>
    </xf>
    <xf numFmtId="1" fontId="77" fillId="0" borderId="0" xfId="0" applyNumberFormat="1" applyFont="1" applyFill="1" applyBorder="1" applyAlignment="1">
      <alignment horizontal="center"/>
    </xf>
    <xf numFmtId="9" fontId="85" fillId="0" borderId="0" xfId="64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9" fontId="81" fillId="0" borderId="0" xfId="64" applyFont="1" applyFill="1" applyBorder="1" applyAlignment="1">
      <alignment horizontal="right" vertical="center"/>
    </xf>
    <xf numFmtId="9" fontId="84" fillId="0" borderId="0" xfId="64" applyFont="1" applyFill="1" applyBorder="1" applyAlignment="1">
      <alignment/>
    </xf>
    <xf numFmtId="0" fontId="80" fillId="0" borderId="42" xfId="0" applyFont="1" applyBorder="1" applyAlignment="1">
      <alignment vertical="center"/>
    </xf>
    <xf numFmtId="0" fontId="80" fillId="0" borderId="33" xfId="0" applyFont="1" applyBorder="1" applyAlignment="1">
      <alignment vertical="center"/>
    </xf>
    <xf numFmtId="0" fontId="80" fillId="0" borderId="33" xfId="0" applyFont="1" applyBorder="1" applyAlignment="1">
      <alignment vertical="center" wrapText="1"/>
    </xf>
    <xf numFmtId="0" fontId="80" fillId="0" borderId="33" xfId="0" applyFont="1" applyBorder="1" applyAlignment="1">
      <alignment horizontal="right" vertical="center"/>
    </xf>
    <xf numFmtId="3" fontId="80" fillId="0" borderId="33" xfId="0" applyNumberFormat="1" applyFont="1" applyBorder="1" applyAlignment="1">
      <alignment vertical="center"/>
    </xf>
    <xf numFmtId="0" fontId="80" fillId="0" borderId="18" xfId="0" applyFont="1" applyFill="1" applyBorder="1" applyAlignment="1">
      <alignment vertical="center" wrapText="1"/>
    </xf>
    <xf numFmtId="3" fontId="80" fillId="0" borderId="18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81" fillId="0" borderId="0" xfId="0" applyNumberFormat="1" applyFont="1" applyFill="1" applyBorder="1" applyAlignment="1">
      <alignment horizontal="right" vertical="center"/>
    </xf>
    <xf numFmtId="0" fontId="2" fillId="0" borderId="0" xfId="58" applyFont="1" applyBorder="1" applyAlignment="1">
      <alignment horizontal="left"/>
      <protection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27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left"/>
    </xf>
    <xf numFmtId="3" fontId="95" fillId="0" borderId="43" xfId="0" applyNumberFormat="1" applyFont="1" applyFill="1" applyBorder="1" applyAlignment="1">
      <alignment horizontal="right" vertical="center"/>
    </xf>
    <xf numFmtId="17" fontId="0" fillId="0" borderId="0" xfId="0" applyNumberFormat="1" applyFill="1" applyAlignment="1">
      <alignment/>
    </xf>
    <xf numFmtId="3" fontId="96" fillId="0" borderId="0" xfId="0" applyNumberFormat="1" applyFont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wrapText="1"/>
    </xf>
    <xf numFmtId="3" fontId="76" fillId="0" borderId="16" xfId="0" applyNumberFormat="1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3" fontId="0" fillId="0" borderId="44" xfId="0" applyNumberFormat="1" applyFont="1" applyFill="1" applyBorder="1" applyAlignment="1">
      <alignment horizontal="left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0" fillId="38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7" fillId="0" borderId="0" xfId="0" applyFont="1" applyFill="1" applyAlignment="1">
      <alignment/>
    </xf>
    <xf numFmtId="1" fontId="80" fillId="0" borderId="19" xfId="0" applyNumberFormat="1" applyFont="1" applyFill="1" applyBorder="1" applyAlignment="1">
      <alignment horizontal="right" vertical="center" wrapText="1"/>
    </xf>
    <xf numFmtId="0" fontId="97" fillId="0" borderId="0" xfId="0" applyFont="1" applyFill="1" applyBorder="1" applyAlignment="1">
      <alignment/>
    </xf>
    <xf numFmtId="3" fontId="77" fillId="0" borderId="0" xfId="0" applyNumberFormat="1" applyFont="1" applyAlignment="1">
      <alignment horizontal="right"/>
    </xf>
    <xf numFmtId="1" fontId="77" fillId="0" borderId="0" xfId="0" applyNumberFormat="1" applyFont="1" applyAlignment="1">
      <alignment horizontal="right"/>
    </xf>
    <xf numFmtId="3" fontId="80" fillId="0" borderId="32" xfId="64" applyNumberFormat="1" applyFont="1" applyFill="1" applyBorder="1" applyAlignment="1">
      <alignment horizontal="center" vertical="center"/>
    </xf>
    <xf numFmtId="9" fontId="80" fillId="0" borderId="0" xfId="64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7" fillId="0" borderId="0" xfId="0" applyFont="1" applyFill="1" applyAlignment="1">
      <alignment vertical="center"/>
    </xf>
    <xf numFmtId="14" fontId="76" fillId="0" borderId="3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76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14" fontId="76" fillId="0" borderId="45" xfId="0" applyNumberFormat="1" applyFont="1" applyBorder="1" applyAlignment="1">
      <alignment horizontal="center" vertical="center" wrapText="1"/>
    </xf>
    <xf numFmtId="14" fontId="76" fillId="0" borderId="46" xfId="0" applyNumberFormat="1" applyFont="1" applyBorder="1" applyAlignment="1">
      <alignment horizontal="center" vertical="center" wrapText="1"/>
    </xf>
    <xf numFmtId="0" fontId="76" fillId="34" borderId="29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14" fontId="76" fillId="0" borderId="36" xfId="0" applyNumberFormat="1" applyFont="1" applyFill="1" applyBorder="1" applyAlignment="1">
      <alignment horizontal="center" vertical="center" wrapText="1"/>
    </xf>
    <xf numFmtId="14" fontId="76" fillId="0" borderId="47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wrapText="1"/>
    </xf>
    <xf numFmtId="0" fontId="76" fillId="0" borderId="48" xfId="0" applyFont="1" applyFill="1" applyBorder="1" applyAlignment="1">
      <alignment horizontal="center" vertical="center" wrapText="1"/>
    </xf>
    <xf numFmtId="0" fontId="76" fillId="0" borderId="49" xfId="0" applyFont="1" applyFill="1" applyBorder="1" applyAlignment="1">
      <alignment horizontal="center" vertical="center" wrapText="1"/>
    </xf>
    <xf numFmtId="0" fontId="76" fillId="39" borderId="50" xfId="0" applyFont="1" applyFill="1" applyBorder="1" applyAlignment="1">
      <alignment horizontal="center" vertical="center" wrapText="1"/>
    </xf>
    <xf numFmtId="14" fontId="3" fillId="0" borderId="47" xfId="0" applyNumberFormat="1" applyFont="1" applyFill="1" applyBorder="1" applyAlignment="1">
      <alignment horizontal="center" vertical="center" wrapText="1"/>
    </xf>
    <xf numFmtId="14" fontId="3" fillId="39" borderId="34" xfId="0" applyNumberFormat="1" applyFont="1" applyFill="1" applyBorder="1" applyAlignment="1">
      <alignment horizontal="center" vertical="center" wrapText="1"/>
    </xf>
    <xf numFmtId="0" fontId="76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vertical="center" wrapText="1"/>
    </xf>
    <xf numFmtId="14" fontId="3" fillId="0" borderId="51" xfId="0" applyNumberFormat="1" applyFont="1" applyBorder="1" applyAlignment="1">
      <alignment horizontal="center" vertical="center" wrapText="1"/>
    </xf>
    <xf numFmtId="14" fontId="76" fillId="0" borderId="3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7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3" fillId="34" borderId="5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76" fillId="0" borderId="48" xfId="0" applyNumberFormat="1" applyFont="1" applyFill="1" applyBorder="1" applyAlignment="1">
      <alignment horizontal="center" vertical="center" wrapText="1"/>
    </xf>
    <xf numFmtId="14" fontId="76" fillId="0" borderId="50" xfId="0" applyNumberFormat="1" applyFont="1" applyFill="1" applyBorder="1" applyAlignment="1">
      <alignment horizontal="center" vertical="center" wrapText="1"/>
    </xf>
    <xf numFmtId="0" fontId="76" fillId="3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6" fillId="0" borderId="50" xfId="0" applyFont="1" applyFill="1" applyBorder="1" applyAlignment="1">
      <alignment horizontal="center" vertical="center" wrapText="1"/>
    </xf>
    <xf numFmtId="0" fontId="75" fillId="33" borderId="53" xfId="0" applyFont="1" applyFill="1" applyBorder="1" applyAlignment="1">
      <alignment horizontal="center" vertical="center" wrapText="1"/>
    </xf>
    <xf numFmtId="0" fontId="75" fillId="33" borderId="54" xfId="0" applyFont="1" applyFill="1" applyBorder="1" applyAlignment="1">
      <alignment horizontal="center" vertical="center" wrapText="1"/>
    </xf>
    <xf numFmtId="0" fontId="75" fillId="33" borderId="55" xfId="0" applyFont="1" applyFill="1" applyBorder="1" applyAlignment="1">
      <alignment horizontal="center" vertical="center" wrapText="1"/>
    </xf>
    <xf numFmtId="0" fontId="75" fillId="33" borderId="56" xfId="0" applyFont="1" applyFill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76" fillId="0" borderId="57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76" fillId="0" borderId="49" xfId="0" applyNumberFormat="1" applyFont="1" applyFill="1" applyBorder="1" applyAlignment="1">
      <alignment horizontal="center" vertical="center" wrapText="1"/>
    </xf>
    <xf numFmtId="0" fontId="76" fillId="34" borderId="52" xfId="0" applyFont="1" applyFill="1" applyBorder="1" applyAlignment="1">
      <alignment horizontal="center" vertical="center" wrapText="1"/>
    </xf>
    <xf numFmtId="49" fontId="76" fillId="0" borderId="48" xfId="0" applyNumberFormat="1" applyFont="1" applyBorder="1" applyAlignment="1">
      <alignment horizontal="center" vertical="center" wrapText="1"/>
    </xf>
    <xf numFmtId="49" fontId="76" fillId="0" borderId="49" xfId="0" applyNumberFormat="1" applyFont="1" applyBorder="1" applyAlignment="1">
      <alignment horizontal="center" vertical="center" wrapText="1"/>
    </xf>
    <xf numFmtId="49" fontId="76" fillId="0" borderId="50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0" fillId="0" borderId="49" xfId="0" applyFill="1" applyBorder="1" applyAlignment="1">
      <alignment wrapText="1"/>
    </xf>
    <xf numFmtId="0" fontId="0" fillId="0" borderId="50" xfId="0" applyFill="1" applyBorder="1" applyAlignment="1">
      <alignment wrapText="1"/>
    </xf>
    <xf numFmtId="17" fontId="76" fillId="0" borderId="48" xfId="0" applyNumberFormat="1" applyFont="1" applyFill="1" applyBorder="1" applyAlignment="1">
      <alignment horizontal="center" vertical="center" wrapText="1"/>
    </xf>
    <xf numFmtId="14" fontId="76" fillId="0" borderId="46" xfId="0" applyNumberFormat="1" applyFont="1" applyFill="1" applyBorder="1" applyAlignment="1">
      <alignment horizontal="center" vertical="center" wrapText="1"/>
    </xf>
    <xf numFmtId="14" fontId="76" fillId="0" borderId="34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4" xfId="0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6" fillId="34" borderId="6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14" fontId="3" fillId="0" borderId="48" xfId="0" applyNumberFormat="1" applyFont="1" applyFill="1" applyBorder="1" applyAlignment="1">
      <alignment horizontal="center" vertical="center" wrapText="1"/>
    </xf>
    <xf numFmtId="14" fontId="3" fillId="0" borderId="49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wrapText="1"/>
    </xf>
    <xf numFmtId="0" fontId="0" fillId="34" borderId="17" xfId="0" applyFill="1" applyBorder="1" applyAlignment="1">
      <alignment horizontal="center" vertical="center" wrapText="1"/>
    </xf>
    <xf numFmtId="0" fontId="79" fillId="35" borderId="62" xfId="0" applyFont="1" applyFill="1" applyBorder="1" applyAlignment="1">
      <alignment horizontal="center" vertical="center" wrapText="1"/>
    </xf>
    <xf numFmtId="0" fontId="79" fillId="35" borderId="19" xfId="0" applyFont="1" applyFill="1" applyBorder="1" applyAlignment="1">
      <alignment horizontal="center" vertical="center" wrapText="1"/>
    </xf>
    <xf numFmtId="0" fontId="79" fillId="35" borderId="63" xfId="0" applyFont="1" applyFill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4" xfId="55"/>
    <cellStyle name="Normal 143" xfId="56"/>
    <cellStyle name="Normal 16 2" xfId="57"/>
    <cellStyle name="Normal 2" xfId="58"/>
    <cellStyle name="Normal 2 194 2" xfId="59"/>
    <cellStyle name="Normal 3" xfId="60"/>
    <cellStyle name="Normal 3 2" xfId="61"/>
    <cellStyle name="Normal 34 5 4 6 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1" defaultTableStyle="Estilo de tabla 1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291</xdr:row>
      <xdr:rowOff>0</xdr:rowOff>
    </xdr:from>
    <xdr:ext cx="190500" cy="276225"/>
    <xdr:sp fLocksText="0">
      <xdr:nvSpPr>
        <xdr:cNvPr id="1" name="CuadroTexto 1"/>
        <xdr:cNvSpPr txBox="1">
          <a:spLocks noChangeArrowheads="1"/>
        </xdr:cNvSpPr>
      </xdr:nvSpPr>
      <xdr:spPr>
        <a:xfrm>
          <a:off x="10963275" y="494538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\BOFIN\19-CONTROL%20FINANCIACION%20COMPROMETIDA\5.%20INFORME%20SOSTENIBILIDAD\2021\Informe%20Sostenibilidad%202021%20v11_Pr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Informe Sostenibilidad"/>
      <sheetName val="Para IS CONTROL"/>
      <sheetName val="Perimetro dic 21"/>
      <sheetName val="net proceeds"/>
      <sheetName val="Factores conversión 2021"/>
      <sheetName val="abr14"/>
      <sheetName val="abr16"/>
      <sheetName val="sep16"/>
      <sheetName val="dic16"/>
      <sheetName val="feb17"/>
      <sheetName val="mar17"/>
      <sheetName val="sep17"/>
      <sheetName val="nov17"/>
      <sheetName val="mar18"/>
      <sheetName val="Pr Mx"/>
      <sheetName val="jun18"/>
      <sheetName val="dic18 (privada)"/>
      <sheetName val="feb19"/>
      <sheetName val="PrDesarrollo_Ren"/>
      <sheetName val="abr20"/>
      <sheetName val="PrDes_Mob"/>
      <sheetName val="PrIberio"/>
      <sheetName val="feb21"/>
      <sheetName val="PrDes_IcoH2"/>
      <sheetName val="PrDes_Distri"/>
      <sheetName val="nov21"/>
      <sheetName val="PF_nov21"/>
      <sheetName val="PF_dic21"/>
    </sheetNames>
    <sheetDataSet>
      <sheetData sheetId="0">
        <row r="242">
          <cell r="C242" t="str">
            <v>Redes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8"/>
  <sheetViews>
    <sheetView showGridLines="0" tabSelected="1" zoomScale="60" zoomScaleNormal="60" zoomScalePageLayoutView="0" workbookViewId="0" topLeftCell="A1">
      <pane xSplit="2" ySplit="2" topLeftCell="C3" activePane="bottomRight" state="frozen"/>
      <selection pane="topLeft" activeCell="P399" sqref="E395:P399"/>
      <selection pane="topRight" activeCell="P399" sqref="E395:P399"/>
      <selection pane="bottomLeft" activeCell="P399" sqref="E395:P399"/>
      <selection pane="bottomRight" activeCell="K395" sqref="K395"/>
    </sheetView>
  </sheetViews>
  <sheetFormatPr defaultColWidth="11.421875" defaultRowHeight="12.75"/>
  <cols>
    <col min="1" max="1" width="9.421875" style="0" customWidth="1"/>
    <col min="2" max="2" width="25.00390625" style="0" customWidth="1"/>
    <col min="3" max="3" width="19.57421875" style="0" customWidth="1"/>
    <col min="4" max="4" width="19.57421875" style="103" customWidth="1"/>
    <col min="5" max="5" width="29.57421875" style="0" customWidth="1"/>
    <col min="6" max="7" width="19.57421875" style="0" customWidth="1"/>
    <col min="8" max="8" width="19.57421875" style="216" customWidth="1"/>
    <col min="9" max="9" width="19.57421875" style="0" customWidth="1"/>
    <col min="10" max="10" width="16.00390625" style="0" bestFit="1" customWidth="1"/>
    <col min="12" max="12" width="13.421875" style="0" bestFit="1" customWidth="1"/>
  </cols>
  <sheetData>
    <row r="1" spans="2:8" ht="12.75">
      <c r="B1" s="492" t="s">
        <v>469</v>
      </c>
      <c r="C1" s="494" t="s">
        <v>68</v>
      </c>
      <c r="D1" s="495"/>
      <c r="E1" s="495"/>
      <c r="F1" s="495"/>
      <c r="G1" s="495"/>
      <c r="H1" s="495"/>
    </row>
    <row r="2" spans="2:8" s="117" customFormat="1" ht="76.5" customHeight="1" thickBot="1">
      <c r="B2" s="493"/>
      <c r="C2" s="11" t="s">
        <v>3</v>
      </c>
      <c r="D2" s="4" t="s">
        <v>13</v>
      </c>
      <c r="E2" s="4" t="s">
        <v>4</v>
      </c>
      <c r="F2" s="4" t="s">
        <v>5</v>
      </c>
      <c r="G2" s="148" t="s">
        <v>83</v>
      </c>
      <c r="H2" s="217" t="s">
        <v>147</v>
      </c>
    </row>
    <row r="3" spans="2:10" s="131" customFormat="1" ht="12.75">
      <c r="B3" s="496" t="s">
        <v>470</v>
      </c>
      <c r="C3" s="410" t="s">
        <v>1</v>
      </c>
      <c r="D3" s="406" t="s">
        <v>81</v>
      </c>
      <c r="E3" s="411" t="s">
        <v>6</v>
      </c>
      <c r="F3" s="406" t="s">
        <v>7</v>
      </c>
      <c r="G3" s="406" t="s">
        <v>94</v>
      </c>
      <c r="H3" s="407" t="s">
        <v>81</v>
      </c>
      <c r="J3" s="158"/>
    </row>
    <row r="4" spans="2:10" s="131" customFormat="1" ht="12.75">
      <c r="B4" s="497"/>
      <c r="C4" s="366" t="s">
        <v>1</v>
      </c>
      <c r="D4" s="336" t="s">
        <v>81</v>
      </c>
      <c r="E4" s="362" t="s">
        <v>8</v>
      </c>
      <c r="F4" s="336" t="s">
        <v>7</v>
      </c>
      <c r="G4" s="336" t="s">
        <v>94</v>
      </c>
      <c r="H4" s="408" t="s">
        <v>81</v>
      </c>
      <c r="J4" s="141"/>
    </row>
    <row r="5" spans="2:8" s="131" customFormat="1" ht="12.75">
      <c r="B5" s="497"/>
      <c r="C5" s="366" t="s">
        <v>1</v>
      </c>
      <c r="D5" s="336" t="s">
        <v>81</v>
      </c>
      <c r="E5" s="362" t="s">
        <v>9</v>
      </c>
      <c r="F5" s="336" t="s">
        <v>10</v>
      </c>
      <c r="G5" s="336" t="s">
        <v>95</v>
      </c>
      <c r="H5" s="408" t="s">
        <v>81</v>
      </c>
    </row>
    <row r="6" spans="2:8" s="131" customFormat="1" ht="12.75">
      <c r="B6" s="497"/>
      <c r="C6" s="366" t="s">
        <v>11</v>
      </c>
      <c r="D6" s="336" t="s">
        <v>81</v>
      </c>
      <c r="E6" s="362" t="s">
        <v>12</v>
      </c>
      <c r="F6" s="336" t="s">
        <v>10</v>
      </c>
      <c r="G6" s="336" t="s">
        <v>93</v>
      </c>
      <c r="H6" s="408" t="s">
        <v>81</v>
      </c>
    </row>
    <row r="7" spans="2:9" s="131" customFormat="1" ht="12.75">
      <c r="B7" s="497"/>
      <c r="C7" s="366" t="s">
        <v>0</v>
      </c>
      <c r="D7" s="336" t="s">
        <v>169</v>
      </c>
      <c r="E7" s="362" t="s">
        <v>341</v>
      </c>
      <c r="F7" s="336" t="s">
        <v>10</v>
      </c>
      <c r="G7" s="336">
        <v>2006</v>
      </c>
      <c r="H7" s="17">
        <v>30</v>
      </c>
      <c r="I7" s="248"/>
    </row>
    <row r="8" spans="2:9" s="131" customFormat="1" ht="12">
      <c r="B8" s="497"/>
      <c r="C8" s="366" t="s">
        <v>0</v>
      </c>
      <c r="D8" s="336" t="s">
        <v>169</v>
      </c>
      <c r="E8" s="362" t="s">
        <v>342</v>
      </c>
      <c r="F8" s="336" t="s">
        <v>10</v>
      </c>
      <c r="G8" s="336">
        <v>2006</v>
      </c>
      <c r="H8" s="17">
        <v>37.28294878531498</v>
      </c>
      <c r="I8" s="431"/>
    </row>
    <row r="9" spans="2:8" s="131" customFormat="1" ht="12">
      <c r="B9" s="497"/>
      <c r="C9" s="366" t="s">
        <v>0</v>
      </c>
      <c r="D9" s="336" t="s">
        <v>169</v>
      </c>
      <c r="E9" s="362" t="s">
        <v>343</v>
      </c>
      <c r="F9" s="336" t="s">
        <v>10</v>
      </c>
      <c r="G9" s="336">
        <v>2006</v>
      </c>
      <c r="H9" s="17">
        <v>40</v>
      </c>
    </row>
    <row r="10" spans="2:8" s="131" customFormat="1" ht="12">
      <c r="B10" s="497"/>
      <c r="C10" s="366" t="s">
        <v>0</v>
      </c>
      <c r="D10" s="336" t="s">
        <v>169</v>
      </c>
      <c r="E10" s="362" t="s">
        <v>344</v>
      </c>
      <c r="F10" s="336" t="s">
        <v>10</v>
      </c>
      <c r="G10" s="336">
        <v>2006</v>
      </c>
      <c r="H10" s="17">
        <v>32</v>
      </c>
    </row>
    <row r="11" spans="2:9" s="131" customFormat="1" ht="12">
      <c r="B11" s="497"/>
      <c r="C11" s="366" t="s">
        <v>0</v>
      </c>
      <c r="D11" s="336" t="s">
        <v>169</v>
      </c>
      <c r="E11" s="362" t="s">
        <v>345</v>
      </c>
      <c r="F11" s="336" t="s">
        <v>10</v>
      </c>
      <c r="G11" s="336">
        <v>2006</v>
      </c>
      <c r="H11" s="17">
        <v>30.00006634240138</v>
      </c>
      <c r="I11" s="264"/>
    </row>
    <row r="12" spans="2:9" s="131" customFormat="1" ht="12">
      <c r="B12" s="497"/>
      <c r="C12" s="366" t="s">
        <v>0</v>
      </c>
      <c r="D12" s="336" t="s">
        <v>169</v>
      </c>
      <c r="E12" s="362" t="s">
        <v>346</v>
      </c>
      <c r="F12" s="336" t="s">
        <v>10</v>
      </c>
      <c r="G12" s="336">
        <v>2006</v>
      </c>
      <c r="H12" s="17">
        <v>28.499800400322364</v>
      </c>
      <c r="I12" s="264"/>
    </row>
    <row r="13" spans="2:9" s="131" customFormat="1" ht="12">
      <c r="B13" s="497"/>
      <c r="C13" s="366" t="s">
        <v>0</v>
      </c>
      <c r="D13" s="336" t="s">
        <v>169</v>
      </c>
      <c r="E13" s="362" t="s">
        <v>347</v>
      </c>
      <c r="F13" s="336" t="s">
        <v>10</v>
      </c>
      <c r="G13" s="336">
        <v>2006</v>
      </c>
      <c r="H13" s="17">
        <v>47.499755097011786</v>
      </c>
      <c r="I13" s="264"/>
    </row>
    <row r="14" spans="2:9" s="131" customFormat="1" ht="12">
      <c r="B14" s="497"/>
      <c r="C14" s="366" t="s">
        <v>0</v>
      </c>
      <c r="D14" s="336" t="s">
        <v>169</v>
      </c>
      <c r="E14" s="362" t="s">
        <v>348</v>
      </c>
      <c r="F14" s="336" t="s">
        <v>10</v>
      </c>
      <c r="G14" s="336">
        <v>2006</v>
      </c>
      <c r="H14" s="17">
        <v>33.99953230998837</v>
      </c>
      <c r="I14" s="264"/>
    </row>
    <row r="15" spans="2:9" s="131" customFormat="1" ht="12">
      <c r="B15" s="497"/>
      <c r="C15" s="366" t="s">
        <v>0</v>
      </c>
      <c r="D15" s="336" t="s">
        <v>169</v>
      </c>
      <c r="E15" s="362" t="s">
        <v>349</v>
      </c>
      <c r="F15" s="336" t="s">
        <v>10</v>
      </c>
      <c r="G15" s="336">
        <v>2006</v>
      </c>
      <c r="H15" s="17">
        <v>49.49994785289674</v>
      </c>
      <c r="I15" s="264"/>
    </row>
    <row r="16" spans="2:10" s="131" customFormat="1" ht="12">
      <c r="B16" s="497"/>
      <c r="C16" s="366" t="s">
        <v>0</v>
      </c>
      <c r="D16" s="336" t="s">
        <v>169</v>
      </c>
      <c r="E16" s="362" t="s">
        <v>350</v>
      </c>
      <c r="F16" s="336" t="s">
        <v>10</v>
      </c>
      <c r="G16" s="336">
        <v>2006</v>
      </c>
      <c r="H16" s="17">
        <v>6.242024891113162</v>
      </c>
      <c r="I16" s="264"/>
      <c r="J16" s="264"/>
    </row>
    <row r="17" spans="2:8" s="158" customFormat="1" ht="12">
      <c r="B17" s="497"/>
      <c r="C17" s="366" t="s">
        <v>0</v>
      </c>
      <c r="D17" s="336" t="s">
        <v>169</v>
      </c>
      <c r="E17" s="362" t="s">
        <v>351</v>
      </c>
      <c r="F17" s="336" t="s">
        <v>10</v>
      </c>
      <c r="G17" s="336">
        <v>2009</v>
      </c>
      <c r="H17" s="17">
        <v>2.689428735467202</v>
      </c>
    </row>
    <row r="18" spans="2:8" s="131" customFormat="1" ht="12">
      <c r="B18" s="497"/>
      <c r="C18" s="366" t="s">
        <v>0</v>
      </c>
      <c r="D18" s="336" t="s">
        <v>169</v>
      </c>
      <c r="E18" s="362" t="s">
        <v>352</v>
      </c>
      <c r="F18" s="336" t="s">
        <v>10</v>
      </c>
      <c r="G18" s="336">
        <v>2006</v>
      </c>
      <c r="H18" s="17">
        <v>4.299820466786356</v>
      </c>
    </row>
    <row r="19" spans="2:8" s="131" customFormat="1" ht="12">
      <c r="B19" s="497"/>
      <c r="C19" s="366" t="s">
        <v>0</v>
      </c>
      <c r="D19" s="336" t="s">
        <v>169</v>
      </c>
      <c r="E19" s="362" t="s">
        <v>353</v>
      </c>
      <c r="F19" s="336" t="s">
        <v>7</v>
      </c>
      <c r="G19" s="336">
        <v>2011</v>
      </c>
      <c r="H19" s="17">
        <v>11.57126874021034</v>
      </c>
    </row>
    <row r="20" spans="2:8" s="131" customFormat="1" ht="12">
      <c r="B20" s="497"/>
      <c r="C20" s="366" t="s">
        <v>0</v>
      </c>
      <c r="D20" s="336" t="s">
        <v>169</v>
      </c>
      <c r="E20" s="362" t="s">
        <v>354</v>
      </c>
      <c r="F20" s="336" t="s">
        <v>10</v>
      </c>
      <c r="G20" s="336">
        <v>2011</v>
      </c>
      <c r="H20" s="17">
        <v>10.44975297552212</v>
      </c>
    </row>
    <row r="21" spans="1:8" s="131" customFormat="1" ht="12">
      <c r="A21" s="265"/>
      <c r="B21" s="497"/>
      <c r="C21" s="366" t="s">
        <v>0</v>
      </c>
      <c r="D21" s="336" t="s">
        <v>169</v>
      </c>
      <c r="E21" s="362" t="s">
        <v>355</v>
      </c>
      <c r="F21" s="336" t="s">
        <v>10</v>
      </c>
      <c r="G21" s="336">
        <v>2011</v>
      </c>
      <c r="H21" s="17">
        <v>44.07983715870008</v>
      </c>
    </row>
    <row r="22" spans="1:10" s="158" customFormat="1" ht="12.75">
      <c r="A22" s="266"/>
      <c r="B22" s="497"/>
      <c r="C22" s="409" t="s">
        <v>0</v>
      </c>
      <c r="D22" s="275" t="s">
        <v>169</v>
      </c>
      <c r="E22" s="414" t="s">
        <v>356</v>
      </c>
      <c r="F22" s="275" t="s">
        <v>10</v>
      </c>
      <c r="G22" s="374">
        <v>2022</v>
      </c>
      <c r="H22" s="412">
        <v>2.7990825688073393</v>
      </c>
      <c r="I22" s="516"/>
      <c r="J22" s="517"/>
    </row>
    <row r="23" spans="1:10" s="158" customFormat="1" ht="12">
      <c r="A23" s="266"/>
      <c r="B23" s="497"/>
      <c r="C23" s="366" t="s">
        <v>0</v>
      </c>
      <c r="D23" s="336" t="s">
        <v>139</v>
      </c>
      <c r="E23" s="362" t="s">
        <v>357</v>
      </c>
      <c r="F23" s="336" t="s">
        <v>10</v>
      </c>
      <c r="G23" s="370">
        <v>2021</v>
      </c>
      <c r="H23" s="79">
        <v>17.726</v>
      </c>
      <c r="J23" s="141"/>
    </row>
    <row r="24" spans="1:10" s="158" customFormat="1" ht="12">
      <c r="A24" s="266"/>
      <c r="B24" s="497"/>
      <c r="C24" s="366" t="s">
        <v>0</v>
      </c>
      <c r="D24" s="336" t="s">
        <v>139</v>
      </c>
      <c r="E24" s="362" t="s">
        <v>358</v>
      </c>
      <c r="F24" s="336" t="s">
        <v>10</v>
      </c>
      <c r="G24" s="370">
        <v>2022</v>
      </c>
      <c r="H24" s="79">
        <v>50.1765306122449</v>
      </c>
      <c r="J24" s="141"/>
    </row>
    <row r="25" spans="1:10" s="158" customFormat="1" ht="12">
      <c r="A25" s="266"/>
      <c r="B25" s="497"/>
      <c r="C25" s="366" t="s">
        <v>0</v>
      </c>
      <c r="D25" s="336" t="s">
        <v>169</v>
      </c>
      <c r="E25" s="362" t="s">
        <v>359</v>
      </c>
      <c r="F25" s="336" t="s">
        <v>10</v>
      </c>
      <c r="G25" s="370">
        <v>2020</v>
      </c>
      <c r="H25" s="79">
        <v>8.23115172413793</v>
      </c>
      <c r="J25" s="141"/>
    </row>
    <row r="26" spans="1:10" s="158" customFormat="1" ht="12">
      <c r="A26" s="266"/>
      <c r="B26" s="497"/>
      <c r="C26" s="366" t="s">
        <v>0</v>
      </c>
      <c r="D26" s="336" t="s">
        <v>139</v>
      </c>
      <c r="E26" s="362" t="s">
        <v>360</v>
      </c>
      <c r="F26" s="336" t="s">
        <v>10</v>
      </c>
      <c r="G26" s="370">
        <v>2022</v>
      </c>
      <c r="H26" s="79">
        <v>18.0989010989011</v>
      </c>
      <c r="J26" s="141"/>
    </row>
    <row r="27" spans="1:10" s="158" customFormat="1" ht="12">
      <c r="A27" s="266"/>
      <c r="B27" s="497"/>
      <c r="C27" s="366" t="s">
        <v>0</v>
      </c>
      <c r="D27" s="336" t="s">
        <v>169</v>
      </c>
      <c r="E27" s="362" t="s">
        <v>361</v>
      </c>
      <c r="F27" s="336" t="s">
        <v>10</v>
      </c>
      <c r="G27" s="370">
        <v>2020</v>
      </c>
      <c r="H27" s="79">
        <v>16.799021407977147</v>
      </c>
      <c r="J27" s="141"/>
    </row>
    <row r="28" spans="1:10" s="158" customFormat="1" ht="12.75" thickBot="1">
      <c r="A28" s="266"/>
      <c r="B28" s="497"/>
      <c r="C28" s="366" t="s">
        <v>0</v>
      </c>
      <c r="D28" s="336" t="s">
        <v>169</v>
      </c>
      <c r="E28" s="415" t="s">
        <v>362</v>
      </c>
      <c r="F28" s="336" t="s">
        <v>10</v>
      </c>
      <c r="G28" s="413">
        <v>2020</v>
      </c>
      <c r="H28" s="79">
        <v>1.409506234413965</v>
      </c>
      <c r="J28" s="141"/>
    </row>
    <row r="29" spans="1:9" s="158" customFormat="1" ht="13.5" thickBot="1">
      <c r="A29" s="131"/>
      <c r="B29" s="498"/>
      <c r="C29" s="485" t="s">
        <v>92</v>
      </c>
      <c r="D29" s="486"/>
      <c r="E29" s="486"/>
      <c r="F29" s="486"/>
      <c r="G29" s="486"/>
      <c r="H29" s="19">
        <f>SUM(H7:H28)</f>
        <v>523.3543774022171</v>
      </c>
      <c r="I29" s="129"/>
    </row>
    <row r="30" spans="1:8" s="152" customFormat="1" ht="12">
      <c r="A30"/>
      <c r="B30" s="499" t="s">
        <v>69</v>
      </c>
      <c r="C30" s="416" t="s">
        <v>0</v>
      </c>
      <c r="D30" s="417" t="s">
        <v>169</v>
      </c>
      <c r="E30" s="414" t="s">
        <v>85</v>
      </c>
      <c r="F30" s="275" t="s">
        <v>91</v>
      </c>
      <c r="G30" s="275">
        <v>2009</v>
      </c>
      <c r="H30" s="418">
        <v>42</v>
      </c>
    </row>
    <row r="31" spans="1:8" s="152" customFormat="1" ht="12">
      <c r="A31"/>
      <c r="B31" s="500"/>
      <c r="C31" s="416" t="s">
        <v>0</v>
      </c>
      <c r="D31" s="417" t="s">
        <v>169</v>
      </c>
      <c r="E31" s="362" t="s">
        <v>86</v>
      </c>
      <c r="F31" s="417" t="s">
        <v>10</v>
      </c>
      <c r="G31" s="336">
        <v>2008</v>
      </c>
      <c r="H31" s="17">
        <v>12</v>
      </c>
    </row>
    <row r="32" spans="1:8" s="152" customFormat="1" ht="12">
      <c r="A32"/>
      <c r="B32" s="500"/>
      <c r="C32" s="416" t="s">
        <v>0</v>
      </c>
      <c r="D32" s="417" t="s">
        <v>169</v>
      </c>
      <c r="E32" s="362" t="s">
        <v>88</v>
      </c>
      <c r="F32" s="417" t="s">
        <v>10</v>
      </c>
      <c r="G32" s="336">
        <v>2009</v>
      </c>
      <c r="H32" s="17">
        <v>17.399015948422125</v>
      </c>
    </row>
    <row r="33" spans="1:8" s="152" customFormat="1" ht="12">
      <c r="A33"/>
      <c r="B33" s="500"/>
      <c r="C33" s="416" t="s">
        <v>0</v>
      </c>
      <c r="D33" s="417" t="s">
        <v>169</v>
      </c>
      <c r="E33" s="362" t="s">
        <v>89</v>
      </c>
      <c r="F33" s="417" t="s">
        <v>10</v>
      </c>
      <c r="G33" s="336">
        <v>2009</v>
      </c>
      <c r="H33" s="17">
        <v>40</v>
      </c>
    </row>
    <row r="34" spans="1:8" s="152" customFormat="1" ht="12">
      <c r="A34"/>
      <c r="B34" s="500"/>
      <c r="C34" s="416" t="s">
        <v>0</v>
      </c>
      <c r="D34" s="417" t="s">
        <v>169</v>
      </c>
      <c r="E34" s="362" t="s">
        <v>90</v>
      </c>
      <c r="F34" s="417" t="s">
        <v>10</v>
      </c>
      <c r="G34" s="336">
        <v>2009</v>
      </c>
      <c r="H34" s="17">
        <v>50</v>
      </c>
    </row>
    <row r="35" spans="1:8" s="152" customFormat="1" ht="12">
      <c r="A35"/>
      <c r="B35" s="500"/>
      <c r="C35" s="416" t="s">
        <v>0</v>
      </c>
      <c r="D35" s="417" t="s">
        <v>169</v>
      </c>
      <c r="E35" s="419" t="s">
        <v>28</v>
      </c>
      <c r="F35" s="417" t="s">
        <v>10</v>
      </c>
      <c r="G35" s="417">
        <v>2009</v>
      </c>
      <c r="H35" s="420">
        <v>37.99909538886376</v>
      </c>
    </row>
    <row r="36" spans="1:8" s="152" customFormat="1" ht="12">
      <c r="A36"/>
      <c r="B36" s="500"/>
      <c r="C36" s="368" t="s">
        <v>0</v>
      </c>
      <c r="D36" s="276" t="s">
        <v>169</v>
      </c>
      <c r="E36" s="189" t="s">
        <v>29</v>
      </c>
      <c r="F36" s="276" t="s">
        <v>10</v>
      </c>
      <c r="G36" s="276">
        <v>2009</v>
      </c>
      <c r="H36" s="21">
        <v>30</v>
      </c>
    </row>
    <row r="37" spans="1:8" s="152" customFormat="1" ht="12">
      <c r="A37"/>
      <c r="B37" s="500"/>
      <c r="C37" s="368" t="s">
        <v>0</v>
      </c>
      <c r="D37" s="276" t="s">
        <v>169</v>
      </c>
      <c r="E37" s="189" t="s">
        <v>30</v>
      </c>
      <c r="F37" s="276" t="s">
        <v>10</v>
      </c>
      <c r="G37" s="276">
        <v>2009</v>
      </c>
      <c r="H37" s="21">
        <v>40</v>
      </c>
    </row>
    <row r="38" spans="1:8" s="152" customFormat="1" ht="12">
      <c r="A38"/>
      <c r="B38" s="500"/>
      <c r="C38" s="368" t="s">
        <v>0</v>
      </c>
      <c r="D38" s="276" t="s">
        <v>169</v>
      </c>
      <c r="E38" s="189" t="s">
        <v>31</v>
      </c>
      <c r="F38" s="276" t="s">
        <v>10</v>
      </c>
      <c r="G38" s="276">
        <v>2009</v>
      </c>
      <c r="H38" s="21">
        <v>28</v>
      </c>
    </row>
    <row r="39" spans="1:8" s="152" customFormat="1" ht="12">
      <c r="A39"/>
      <c r="B39" s="500"/>
      <c r="C39" s="368" t="s">
        <v>0</v>
      </c>
      <c r="D39" s="276" t="s">
        <v>169</v>
      </c>
      <c r="E39" s="189" t="s">
        <v>32</v>
      </c>
      <c r="F39" s="276" t="s">
        <v>10</v>
      </c>
      <c r="G39" s="276">
        <v>2009</v>
      </c>
      <c r="H39" s="21">
        <v>15.999141262344354</v>
      </c>
    </row>
    <row r="40" spans="1:8" s="152" customFormat="1" ht="12">
      <c r="A40"/>
      <c r="B40" s="500"/>
      <c r="C40" s="368" t="s">
        <v>0</v>
      </c>
      <c r="D40" s="276" t="s">
        <v>169</v>
      </c>
      <c r="E40" s="189" t="s">
        <v>33</v>
      </c>
      <c r="F40" s="276" t="s">
        <v>10</v>
      </c>
      <c r="G40" s="276">
        <v>2009</v>
      </c>
      <c r="H40" s="21">
        <v>5.999522673031026</v>
      </c>
    </row>
    <row r="41" spans="1:8" s="152" customFormat="1" ht="12">
      <c r="A41"/>
      <c r="B41" s="500"/>
      <c r="C41" s="368" t="s">
        <v>0</v>
      </c>
      <c r="D41" s="276" t="s">
        <v>169</v>
      </c>
      <c r="E41" s="189" t="s">
        <v>35</v>
      </c>
      <c r="F41" s="276" t="s">
        <v>10</v>
      </c>
      <c r="G41" s="276">
        <v>2010</v>
      </c>
      <c r="H41" s="21">
        <v>48</v>
      </c>
    </row>
    <row r="42" spans="1:8" s="152" customFormat="1" ht="12">
      <c r="A42"/>
      <c r="B42" s="500"/>
      <c r="C42" s="368" t="s">
        <v>0</v>
      </c>
      <c r="D42" s="276" t="s">
        <v>169</v>
      </c>
      <c r="E42" s="189" t="s">
        <v>36</v>
      </c>
      <c r="F42" s="276" t="s">
        <v>10</v>
      </c>
      <c r="G42" s="276">
        <v>2010</v>
      </c>
      <c r="H42" s="21">
        <v>2.9988553987027853</v>
      </c>
    </row>
    <row r="43" spans="1:8" s="152" customFormat="1" ht="12">
      <c r="A43"/>
      <c r="B43" s="500"/>
      <c r="C43" s="368" t="s">
        <v>0</v>
      </c>
      <c r="D43" s="276" t="s">
        <v>169</v>
      </c>
      <c r="E43" s="189" t="s">
        <v>41</v>
      </c>
      <c r="F43" s="276" t="s">
        <v>10</v>
      </c>
      <c r="G43" s="276">
        <v>2012</v>
      </c>
      <c r="H43" s="21">
        <v>5.999371135101143</v>
      </c>
    </row>
    <row r="44" spans="1:15" s="152" customFormat="1" ht="12">
      <c r="A44"/>
      <c r="B44" s="500"/>
      <c r="C44" s="368" t="s">
        <v>0</v>
      </c>
      <c r="D44" s="276" t="s">
        <v>169</v>
      </c>
      <c r="E44" s="189" t="s">
        <v>42</v>
      </c>
      <c r="F44" s="276" t="s">
        <v>10</v>
      </c>
      <c r="G44" s="276">
        <v>2012</v>
      </c>
      <c r="H44" s="21">
        <v>21.99940796555436</v>
      </c>
      <c r="M44" s="432"/>
      <c r="N44" s="432"/>
      <c r="O44" s="432"/>
    </row>
    <row r="45" spans="1:16" s="152" customFormat="1" ht="12">
      <c r="A45" s="183"/>
      <c r="B45" s="500"/>
      <c r="C45" s="368" t="s">
        <v>0</v>
      </c>
      <c r="D45" s="276" t="s">
        <v>169</v>
      </c>
      <c r="E45" s="189" t="s">
        <v>44</v>
      </c>
      <c r="F45" s="276" t="s">
        <v>10</v>
      </c>
      <c r="G45" s="276">
        <v>2012</v>
      </c>
      <c r="H45" s="21">
        <v>22</v>
      </c>
      <c r="M45" s="124"/>
      <c r="N45" s="124"/>
      <c r="O45" s="124"/>
      <c r="P45" s="124"/>
    </row>
    <row r="46" spans="1:8" s="152" customFormat="1" ht="12">
      <c r="A46"/>
      <c r="B46" s="500"/>
      <c r="C46" s="366" t="s">
        <v>0</v>
      </c>
      <c r="D46" s="336" t="s">
        <v>169</v>
      </c>
      <c r="E46" s="362" t="s">
        <v>14</v>
      </c>
      <c r="F46" s="336" t="s">
        <v>10</v>
      </c>
      <c r="G46" s="336">
        <v>2006</v>
      </c>
      <c r="H46" s="55">
        <v>0.7166714589763393</v>
      </c>
    </row>
    <row r="47" spans="1:8" s="152" customFormat="1" ht="12">
      <c r="A47"/>
      <c r="B47" s="500"/>
      <c r="C47" s="366" t="s">
        <v>0</v>
      </c>
      <c r="D47" s="336" t="s">
        <v>169</v>
      </c>
      <c r="E47" s="362" t="s">
        <v>45</v>
      </c>
      <c r="F47" s="336" t="s">
        <v>7</v>
      </c>
      <c r="G47" s="336">
        <v>2011</v>
      </c>
      <c r="H47" s="55">
        <v>120</v>
      </c>
    </row>
    <row r="48" spans="1:9" s="152" customFormat="1" ht="12">
      <c r="A48" s="146"/>
      <c r="B48" s="500"/>
      <c r="C48" s="366" t="s">
        <v>0</v>
      </c>
      <c r="D48" s="336" t="s">
        <v>139</v>
      </c>
      <c r="E48" s="362" t="s">
        <v>186</v>
      </c>
      <c r="F48" s="336" t="s">
        <v>10</v>
      </c>
      <c r="G48" s="336">
        <v>2020</v>
      </c>
      <c r="H48" s="17">
        <v>16.726449275362317</v>
      </c>
      <c r="I48" s="127"/>
    </row>
    <row r="49" spans="1:9" s="152" customFormat="1" ht="12">
      <c r="A49" s="146"/>
      <c r="B49" s="500"/>
      <c r="C49" s="366" t="s">
        <v>0</v>
      </c>
      <c r="D49" s="336" t="s">
        <v>139</v>
      </c>
      <c r="E49" s="362" t="s">
        <v>198</v>
      </c>
      <c r="F49" s="336" t="s">
        <v>10</v>
      </c>
      <c r="G49" s="336">
        <v>2021</v>
      </c>
      <c r="H49" s="55">
        <v>16.63537906137184</v>
      </c>
      <c r="I49" s="127"/>
    </row>
    <row r="50" spans="1:9" s="152" customFormat="1" ht="12">
      <c r="A50" s="146"/>
      <c r="B50" s="500"/>
      <c r="C50" s="366" t="s">
        <v>0</v>
      </c>
      <c r="D50" s="336" t="s">
        <v>139</v>
      </c>
      <c r="E50" s="362" t="s">
        <v>187</v>
      </c>
      <c r="F50" s="336" t="s">
        <v>10</v>
      </c>
      <c r="G50" s="336">
        <v>2022</v>
      </c>
      <c r="H50" s="55">
        <v>16.72543352601156</v>
      </c>
      <c r="I50" s="127"/>
    </row>
    <row r="51" spans="1:9" s="152" customFormat="1" ht="12">
      <c r="A51" s="146"/>
      <c r="B51" s="500"/>
      <c r="C51" s="366" t="s">
        <v>0</v>
      </c>
      <c r="D51" s="336" t="s">
        <v>139</v>
      </c>
      <c r="E51" s="362" t="s">
        <v>189</v>
      </c>
      <c r="F51" s="336" t="s">
        <v>10</v>
      </c>
      <c r="G51" s="336">
        <v>2021</v>
      </c>
      <c r="H51" s="55">
        <v>17.18</v>
      </c>
      <c r="I51" s="127"/>
    </row>
    <row r="52" spans="1:9" s="152" customFormat="1" ht="12">
      <c r="A52" s="146"/>
      <c r="B52" s="500"/>
      <c r="C52" s="366" t="s">
        <v>0</v>
      </c>
      <c r="D52" s="336" t="s">
        <v>139</v>
      </c>
      <c r="E52" s="362" t="s">
        <v>190</v>
      </c>
      <c r="F52" s="336" t="s">
        <v>10</v>
      </c>
      <c r="G52" s="336">
        <v>2021</v>
      </c>
      <c r="H52" s="55">
        <v>17.18</v>
      </c>
      <c r="I52" s="127"/>
    </row>
    <row r="53" spans="1:9" s="152" customFormat="1" ht="12">
      <c r="A53" s="146"/>
      <c r="B53" s="500"/>
      <c r="C53" s="366" t="s">
        <v>0</v>
      </c>
      <c r="D53" s="336" t="s">
        <v>169</v>
      </c>
      <c r="E53" s="362" t="s">
        <v>192</v>
      </c>
      <c r="F53" s="336" t="s">
        <v>10</v>
      </c>
      <c r="G53" s="336">
        <v>2021</v>
      </c>
      <c r="H53" s="55">
        <v>18.36974690994703</v>
      </c>
      <c r="I53" s="127"/>
    </row>
    <row r="54" spans="1:9" s="152" customFormat="1" ht="12">
      <c r="A54" s="146"/>
      <c r="B54" s="500"/>
      <c r="C54" s="366" t="s">
        <v>0</v>
      </c>
      <c r="D54" s="336" t="s">
        <v>139</v>
      </c>
      <c r="E54" s="362" t="s">
        <v>193</v>
      </c>
      <c r="F54" s="336" t="s">
        <v>10</v>
      </c>
      <c r="G54" s="336">
        <v>2021</v>
      </c>
      <c r="H54" s="55">
        <v>110.31775531363401</v>
      </c>
      <c r="I54" s="127"/>
    </row>
    <row r="55" spans="1:9" s="152" customFormat="1" ht="12">
      <c r="A55" s="146"/>
      <c r="B55" s="500"/>
      <c r="C55" s="366" t="s">
        <v>0</v>
      </c>
      <c r="D55" s="336" t="s">
        <v>139</v>
      </c>
      <c r="E55" s="362" t="s">
        <v>415</v>
      </c>
      <c r="F55" s="336" t="s">
        <v>10</v>
      </c>
      <c r="G55" s="336">
        <v>2022</v>
      </c>
      <c r="H55" s="55">
        <v>22.50129124475995</v>
      </c>
      <c r="I55" s="158"/>
    </row>
    <row r="56" spans="1:9" s="152" customFormat="1" ht="12">
      <c r="A56" s="146"/>
      <c r="B56" s="500"/>
      <c r="C56" s="366" t="s">
        <v>0</v>
      </c>
      <c r="D56" s="336" t="s">
        <v>139</v>
      </c>
      <c r="E56" s="362" t="s">
        <v>417</v>
      </c>
      <c r="F56" s="336" t="s">
        <v>10</v>
      </c>
      <c r="G56" s="336">
        <v>2022</v>
      </c>
      <c r="H56" s="55">
        <v>5.33674462181543</v>
      </c>
      <c r="I56" s="158"/>
    </row>
    <row r="57" spans="1:9" s="152" customFormat="1" ht="12">
      <c r="A57" s="146"/>
      <c r="B57" s="500"/>
      <c r="C57" s="368" t="s">
        <v>0</v>
      </c>
      <c r="D57" s="276" t="s">
        <v>169</v>
      </c>
      <c r="E57" s="277" t="s">
        <v>416</v>
      </c>
      <c r="F57" s="276" t="s">
        <v>10</v>
      </c>
      <c r="G57" s="421">
        <v>2022</v>
      </c>
      <c r="H57" s="21">
        <v>11.416007467453438</v>
      </c>
      <c r="I57" s="158"/>
    </row>
    <row r="58" spans="1:9" s="152" customFormat="1" ht="12">
      <c r="A58" s="146"/>
      <c r="B58" s="500"/>
      <c r="C58" s="366" t="s">
        <v>0</v>
      </c>
      <c r="D58" s="336" t="s">
        <v>139</v>
      </c>
      <c r="E58" s="362" t="s">
        <v>196</v>
      </c>
      <c r="F58" s="336" t="s">
        <v>10</v>
      </c>
      <c r="G58" s="336">
        <v>2022</v>
      </c>
      <c r="H58" s="55">
        <v>197.36357558139534</v>
      </c>
      <c r="I58" s="127"/>
    </row>
    <row r="59" spans="1:9" s="152" customFormat="1" ht="12.75" thickBot="1">
      <c r="A59" s="146"/>
      <c r="B59" s="500"/>
      <c r="C59" s="422" t="s">
        <v>0</v>
      </c>
      <c r="D59" s="423" t="s">
        <v>169</v>
      </c>
      <c r="E59" s="424" t="s">
        <v>143</v>
      </c>
      <c r="F59" s="423" t="s">
        <v>10</v>
      </c>
      <c r="G59" s="425">
        <v>2020</v>
      </c>
      <c r="H59" s="79">
        <v>2.855551122194514</v>
      </c>
      <c r="I59" s="127"/>
    </row>
    <row r="60" spans="1:9" s="152" customFormat="1" ht="13.5" thickBot="1">
      <c r="A60"/>
      <c r="B60" s="501"/>
      <c r="C60" s="503" t="s">
        <v>92</v>
      </c>
      <c r="D60" s="490"/>
      <c r="E60" s="490"/>
      <c r="F60" s="490"/>
      <c r="G60" s="490"/>
      <c r="H60" s="19">
        <f>SUM(H30:H54,H56:H59)</f>
        <v>971.2177241101815</v>
      </c>
      <c r="I60" s="129"/>
    </row>
    <row r="61" spans="2:13" ht="12">
      <c r="B61" s="499" t="s">
        <v>70</v>
      </c>
      <c r="C61" s="5" t="s">
        <v>0</v>
      </c>
      <c r="D61" s="5" t="s">
        <v>169</v>
      </c>
      <c r="E61" s="1" t="s">
        <v>71</v>
      </c>
      <c r="F61" s="15" t="s">
        <v>7</v>
      </c>
      <c r="G61" s="5">
        <v>2012</v>
      </c>
      <c r="H61" s="221">
        <v>139.3315046225744</v>
      </c>
      <c r="I61" s="152"/>
      <c r="J61" s="328"/>
      <c r="K61" s="152"/>
      <c r="L61" s="152"/>
      <c r="M61" s="152"/>
    </row>
    <row r="62" spans="2:13" ht="12">
      <c r="B62" s="500"/>
      <c r="C62" s="6" t="s">
        <v>0</v>
      </c>
      <c r="D62" s="6" t="s">
        <v>169</v>
      </c>
      <c r="E62" s="2" t="s">
        <v>72</v>
      </c>
      <c r="F62" s="16" t="s">
        <v>7</v>
      </c>
      <c r="G62" s="6">
        <v>2013</v>
      </c>
      <c r="H62" s="219">
        <v>11.999860717832561</v>
      </c>
      <c r="I62" s="152"/>
      <c r="J62" s="328"/>
      <c r="K62" s="152"/>
      <c r="L62" s="152"/>
      <c r="M62" s="152"/>
    </row>
    <row r="63" spans="2:13" ht="12">
      <c r="B63" s="500"/>
      <c r="C63" s="6" t="s">
        <v>0</v>
      </c>
      <c r="D63" s="6" t="s">
        <v>169</v>
      </c>
      <c r="E63" s="2" t="s">
        <v>73</v>
      </c>
      <c r="F63" s="16" t="s">
        <v>7</v>
      </c>
      <c r="G63" s="6">
        <v>2012</v>
      </c>
      <c r="H63" s="219">
        <v>26.000111492765154</v>
      </c>
      <c r="I63" s="152"/>
      <c r="J63" s="328"/>
      <c r="K63" s="152"/>
      <c r="L63" s="152"/>
      <c r="M63" s="152"/>
    </row>
    <row r="64" spans="2:13" ht="12">
      <c r="B64" s="500"/>
      <c r="C64" s="6" t="s">
        <v>0</v>
      </c>
      <c r="D64" s="6" t="s">
        <v>169</v>
      </c>
      <c r="E64" s="2" t="s">
        <v>74</v>
      </c>
      <c r="F64" s="16" t="s">
        <v>7</v>
      </c>
      <c r="G64" s="6">
        <v>2013</v>
      </c>
      <c r="H64" s="219">
        <v>43.99979152194094</v>
      </c>
      <c r="I64" s="152"/>
      <c r="J64" s="328"/>
      <c r="K64" s="152"/>
      <c r="L64" s="152"/>
      <c r="M64" s="152"/>
    </row>
    <row r="65" spans="2:13" ht="12">
      <c r="B65" s="500"/>
      <c r="C65" s="6" t="s">
        <v>0</v>
      </c>
      <c r="D65" s="6" t="s">
        <v>169</v>
      </c>
      <c r="E65" s="2" t="s">
        <v>75</v>
      </c>
      <c r="F65" s="16" t="s">
        <v>7</v>
      </c>
      <c r="G65" s="6">
        <v>2013</v>
      </c>
      <c r="H65" s="219">
        <v>19.99989618186998</v>
      </c>
      <c r="I65" s="152"/>
      <c r="J65" s="328"/>
      <c r="K65" s="152"/>
      <c r="L65" s="152"/>
      <c r="M65" s="152"/>
    </row>
    <row r="66" spans="2:13" ht="12">
      <c r="B66" s="500"/>
      <c r="C66" s="6" t="s">
        <v>0</v>
      </c>
      <c r="D66" s="6" t="s">
        <v>169</v>
      </c>
      <c r="E66" s="2" t="s">
        <v>76</v>
      </c>
      <c r="F66" s="16" t="s">
        <v>7</v>
      </c>
      <c r="G66" s="6">
        <v>2014</v>
      </c>
      <c r="H66" s="219">
        <v>16.000089035021254</v>
      </c>
      <c r="I66" s="152"/>
      <c r="J66" s="328"/>
      <c r="K66" s="152"/>
      <c r="L66" s="152"/>
      <c r="M66" s="152"/>
    </row>
    <row r="67" spans="2:13" ht="12">
      <c r="B67" s="500"/>
      <c r="C67" s="6" t="s">
        <v>0</v>
      </c>
      <c r="D67" s="6" t="s">
        <v>169</v>
      </c>
      <c r="E67" s="2" t="s">
        <v>77</v>
      </c>
      <c r="F67" s="16" t="s">
        <v>7</v>
      </c>
      <c r="G67" s="6">
        <v>2016</v>
      </c>
      <c r="H67" s="219">
        <v>38.00000540233358</v>
      </c>
      <c r="I67" s="152"/>
      <c r="J67" s="328"/>
      <c r="K67" s="152"/>
      <c r="L67" s="152"/>
      <c r="M67" s="152"/>
    </row>
    <row r="68" spans="2:13" ht="12">
      <c r="B68" s="500"/>
      <c r="C68" s="6" t="s">
        <v>0</v>
      </c>
      <c r="D68" s="6" t="s">
        <v>169</v>
      </c>
      <c r="E68" s="2" t="s">
        <v>78</v>
      </c>
      <c r="F68" s="16" t="s">
        <v>7</v>
      </c>
      <c r="G68" s="6">
        <v>2016</v>
      </c>
      <c r="H68" s="219">
        <v>25.000019369945875</v>
      </c>
      <c r="I68" s="152"/>
      <c r="J68" s="328"/>
      <c r="K68" s="152"/>
      <c r="L68" s="152"/>
      <c r="M68" s="152"/>
    </row>
    <row r="69" spans="2:13" ht="12">
      <c r="B69" s="500"/>
      <c r="C69" s="6" t="s">
        <v>0</v>
      </c>
      <c r="D69" s="6" t="s">
        <v>169</v>
      </c>
      <c r="E69" s="2" t="s">
        <v>79</v>
      </c>
      <c r="F69" s="16" t="s">
        <v>7</v>
      </c>
      <c r="G69" s="6">
        <v>2016</v>
      </c>
      <c r="H69" s="219">
        <v>69.0001091224751</v>
      </c>
      <c r="I69" s="152"/>
      <c r="J69" s="328"/>
      <c r="K69" s="152"/>
      <c r="L69" s="327"/>
      <c r="M69" s="152"/>
    </row>
    <row r="70" spans="2:13" ht="12.75" thickBot="1">
      <c r="B70" s="500"/>
      <c r="C70" s="7" t="s">
        <v>0</v>
      </c>
      <c r="D70" s="7" t="s">
        <v>169</v>
      </c>
      <c r="E70" s="3" t="s">
        <v>80</v>
      </c>
      <c r="F70" s="14" t="s">
        <v>7</v>
      </c>
      <c r="G70" s="7">
        <v>2016</v>
      </c>
      <c r="H70" s="222">
        <v>13.999924670074563</v>
      </c>
      <c r="I70" s="152"/>
      <c r="J70" s="328"/>
      <c r="K70" s="152"/>
      <c r="L70" s="327"/>
      <c r="M70" s="152"/>
    </row>
    <row r="71" spans="2:13" ht="13.5" thickBot="1">
      <c r="B71" s="501"/>
      <c r="C71" s="503" t="s">
        <v>92</v>
      </c>
      <c r="D71" s="490"/>
      <c r="E71" s="490"/>
      <c r="F71" s="490"/>
      <c r="G71" s="490"/>
      <c r="H71" s="20">
        <f>SUM(H61:H70)</f>
        <v>403.33131213683345</v>
      </c>
      <c r="I71" s="152"/>
      <c r="J71" s="329"/>
      <c r="K71" s="152"/>
      <c r="L71" s="152"/>
      <c r="M71" s="152"/>
    </row>
    <row r="72" spans="2:13" ht="12.75">
      <c r="B72" s="504" t="s">
        <v>124</v>
      </c>
      <c r="C72" s="63" t="s">
        <v>0</v>
      </c>
      <c r="D72" s="16" t="s">
        <v>169</v>
      </c>
      <c r="E72" s="56" t="s">
        <v>16</v>
      </c>
      <c r="F72" s="16" t="s">
        <v>10</v>
      </c>
      <c r="G72" s="16">
        <v>2008</v>
      </c>
      <c r="H72" s="219">
        <v>32</v>
      </c>
      <c r="I72" s="129"/>
      <c r="J72" s="153"/>
      <c r="K72" s="152"/>
      <c r="L72" s="152"/>
      <c r="M72" s="152"/>
    </row>
    <row r="73" spans="2:10" ht="12">
      <c r="B73" s="505"/>
      <c r="C73" s="8" t="s">
        <v>0</v>
      </c>
      <c r="D73" s="6" t="s">
        <v>169</v>
      </c>
      <c r="E73" s="56" t="s">
        <v>47</v>
      </c>
      <c r="F73" s="16" t="s">
        <v>10</v>
      </c>
      <c r="G73" s="16">
        <v>2008</v>
      </c>
      <c r="H73" s="219">
        <v>47.99967081621357</v>
      </c>
      <c r="J73" s="323"/>
    </row>
    <row r="74" spans="2:10" ht="12">
      <c r="B74" s="505"/>
      <c r="C74" s="8" t="s">
        <v>0</v>
      </c>
      <c r="D74" s="6" t="s">
        <v>169</v>
      </c>
      <c r="E74" s="56" t="s">
        <v>48</v>
      </c>
      <c r="F74" s="16" t="s">
        <v>10</v>
      </c>
      <c r="G74" s="16">
        <v>2008</v>
      </c>
      <c r="H74" s="219">
        <v>19.60021668273424</v>
      </c>
      <c r="J74" s="323"/>
    </row>
    <row r="75" spans="2:8" ht="12">
      <c r="B75" s="505"/>
      <c r="C75" s="8" t="s">
        <v>0</v>
      </c>
      <c r="D75" s="6" t="s">
        <v>169</v>
      </c>
      <c r="E75" s="56" t="s">
        <v>49</v>
      </c>
      <c r="F75" s="16" t="s">
        <v>10</v>
      </c>
      <c r="G75" s="16">
        <v>2009</v>
      </c>
      <c r="H75" s="219">
        <v>20.900109938983075</v>
      </c>
    </row>
    <row r="76" spans="2:8" ht="12">
      <c r="B76" s="505"/>
      <c r="C76" s="8" t="s">
        <v>0</v>
      </c>
      <c r="D76" s="6" t="s">
        <v>169</v>
      </c>
      <c r="E76" s="56" t="s">
        <v>50</v>
      </c>
      <c r="F76" s="16" t="s">
        <v>10</v>
      </c>
      <c r="G76" s="16">
        <v>2009</v>
      </c>
      <c r="H76" s="219">
        <v>36.100042303283146</v>
      </c>
    </row>
    <row r="77" spans="2:8" ht="12">
      <c r="B77" s="505"/>
      <c r="C77" s="8" t="s">
        <v>0</v>
      </c>
      <c r="D77" s="6" t="s">
        <v>169</v>
      </c>
      <c r="E77" s="56" t="s">
        <v>52</v>
      </c>
      <c r="F77" s="16" t="s">
        <v>10</v>
      </c>
      <c r="G77" s="16">
        <v>2008</v>
      </c>
      <c r="H77" s="219">
        <v>26.600108869914</v>
      </c>
    </row>
    <row r="78" spans="2:8" s="61" customFormat="1" ht="12">
      <c r="B78" s="505"/>
      <c r="C78" s="63" t="s">
        <v>0</v>
      </c>
      <c r="D78" s="16" t="s">
        <v>169</v>
      </c>
      <c r="E78" s="56" t="s">
        <v>17</v>
      </c>
      <c r="F78" s="16" t="s">
        <v>10</v>
      </c>
      <c r="G78" s="16">
        <v>2009</v>
      </c>
      <c r="H78" s="219">
        <v>37.210420554040475</v>
      </c>
    </row>
    <row r="79" spans="2:8" ht="12">
      <c r="B79" s="505"/>
      <c r="C79" s="8" t="s">
        <v>0</v>
      </c>
      <c r="D79" s="6" t="s">
        <v>169</v>
      </c>
      <c r="E79" s="56" t="s">
        <v>53</v>
      </c>
      <c r="F79" s="16" t="s">
        <v>10</v>
      </c>
      <c r="G79" s="16">
        <v>2009</v>
      </c>
      <c r="H79" s="219">
        <v>17.100190593900084</v>
      </c>
    </row>
    <row r="80" spans="2:8" ht="12">
      <c r="B80" s="505"/>
      <c r="C80" s="8" t="s">
        <v>0</v>
      </c>
      <c r="D80" s="6" t="s">
        <v>169</v>
      </c>
      <c r="E80" s="56" t="s">
        <v>55</v>
      </c>
      <c r="F80" s="16" t="s">
        <v>10</v>
      </c>
      <c r="G80" s="16">
        <v>2009</v>
      </c>
      <c r="H80" s="219">
        <v>17.10005994798234</v>
      </c>
    </row>
    <row r="81" spans="2:8" ht="12">
      <c r="B81" s="505"/>
      <c r="C81" s="8" t="s">
        <v>0</v>
      </c>
      <c r="D81" s="6" t="s">
        <v>169</v>
      </c>
      <c r="E81" s="56" t="s">
        <v>56</v>
      </c>
      <c r="F81" s="16" t="s">
        <v>10</v>
      </c>
      <c r="G81" s="16">
        <v>2009</v>
      </c>
      <c r="H81" s="219">
        <v>22.799916838676268</v>
      </c>
    </row>
    <row r="82" spans="2:8" ht="12">
      <c r="B82" s="505"/>
      <c r="C82" s="8" t="s">
        <v>0</v>
      </c>
      <c r="D82" s="6" t="s">
        <v>169</v>
      </c>
      <c r="E82" s="56" t="s">
        <v>57</v>
      </c>
      <c r="F82" s="16" t="s">
        <v>10</v>
      </c>
      <c r="G82" s="16">
        <v>2009</v>
      </c>
      <c r="H82" s="219">
        <v>30.399772153020788</v>
      </c>
    </row>
    <row r="83" spans="2:8" ht="12">
      <c r="B83" s="505"/>
      <c r="C83" s="8" t="s">
        <v>0</v>
      </c>
      <c r="D83" s="6" t="s">
        <v>169</v>
      </c>
      <c r="E83" s="56" t="s">
        <v>58</v>
      </c>
      <c r="F83" s="16" t="s">
        <v>10</v>
      </c>
      <c r="G83" s="16">
        <v>2008</v>
      </c>
      <c r="H83" s="219">
        <v>26.60010187873671</v>
      </c>
    </row>
    <row r="84" spans="2:8" ht="12">
      <c r="B84" s="505"/>
      <c r="C84" s="8" t="s">
        <v>0</v>
      </c>
      <c r="D84" s="6" t="s">
        <v>169</v>
      </c>
      <c r="E84" s="56" t="s">
        <v>59</v>
      </c>
      <c r="F84" s="16" t="s">
        <v>10</v>
      </c>
      <c r="G84" s="16">
        <v>2010</v>
      </c>
      <c r="H84" s="219">
        <v>32.29979702261711</v>
      </c>
    </row>
    <row r="85" spans="2:8" ht="12">
      <c r="B85" s="505"/>
      <c r="C85" s="8" t="s">
        <v>0</v>
      </c>
      <c r="D85" s="6" t="s">
        <v>169</v>
      </c>
      <c r="E85" s="56" t="s">
        <v>60</v>
      </c>
      <c r="F85" s="16" t="s">
        <v>10</v>
      </c>
      <c r="G85" s="16">
        <v>2010</v>
      </c>
      <c r="H85" s="219">
        <v>43.70027670419807</v>
      </c>
    </row>
    <row r="86" spans="2:9" ht="12">
      <c r="B86" s="505"/>
      <c r="C86" s="63" t="s">
        <v>0</v>
      </c>
      <c r="D86" s="16" t="s">
        <v>169</v>
      </c>
      <c r="E86" s="56" t="s">
        <v>61</v>
      </c>
      <c r="F86" s="16" t="s">
        <v>10</v>
      </c>
      <c r="G86" s="16">
        <v>2010</v>
      </c>
      <c r="H86" s="219">
        <v>35.40304167795364</v>
      </c>
      <c r="I86" s="12"/>
    </row>
    <row r="87" spans="2:8" ht="12">
      <c r="B87" s="505"/>
      <c r="C87" s="8" t="s">
        <v>0</v>
      </c>
      <c r="D87" s="6" t="s">
        <v>169</v>
      </c>
      <c r="E87" s="56" t="s">
        <v>62</v>
      </c>
      <c r="F87" s="16" t="s">
        <v>10</v>
      </c>
      <c r="G87" s="16">
        <v>2008</v>
      </c>
      <c r="H87" s="219">
        <v>24.00035336847079</v>
      </c>
    </row>
    <row r="88" spans="2:8" ht="12">
      <c r="B88" s="505"/>
      <c r="C88" s="8" t="s">
        <v>0</v>
      </c>
      <c r="D88" s="6" t="s">
        <v>169</v>
      </c>
      <c r="E88" s="56" t="s">
        <v>63</v>
      </c>
      <c r="F88" s="16" t="s">
        <v>10</v>
      </c>
      <c r="G88" s="16">
        <v>2008</v>
      </c>
      <c r="H88" s="219">
        <v>20.000018765368964</v>
      </c>
    </row>
    <row r="89" spans="2:10" s="152" customFormat="1" ht="12">
      <c r="B89" s="505"/>
      <c r="C89" s="63" t="s">
        <v>0</v>
      </c>
      <c r="D89" s="16" t="s">
        <v>169</v>
      </c>
      <c r="E89" s="56" t="s">
        <v>179</v>
      </c>
      <c r="F89" s="16" t="s">
        <v>10</v>
      </c>
      <c r="G89" s="16">
        <v>2021</v>
      </c>
      <c r="H89" s="219">
        <v>11.373105590062112</v>
      </c>
      <c r="J89" s="187"/>
    </row>
    <row r="90" spans="2:10" s="152" customFormat="1" ht="12">
      <c r="B90" s="505"/>
      <c r="C90" s="63" t="s">
        <v>0</v>
      </c>
      <c r="D90" s="16" t="s">
        <v>169</v>
      </c>
      <c r="E90" s="56" t="s">
        <v>180</v>
      </c>
      <c r="F90" s="16" t="s">
        <v>10</v>
      </c>
      <c r="G90" s="16">
        <v>2021</v>
      </c>
      <c r="H90" s="219">
        <v>12.697630057803469</v>
      </c>
      <c r="J90" s="187"/>
    </row>
    <row r="91" spans="2:10" s="152" customFormat="1" ht="12">
      <c r="B91" s="505"/>
      <c r="C91" s="63" t="s">
        <v>0</v>
      </c>
      <c r="D91" s="16" t="s">
        <v>169</v>
      </c>
      <c r="E91" s="56" t="s">
        <v>181</v>
      </c>
      <c r="F91" s="16" t="s">
        <v>10</v>
      </c>
      <c r="G91" s="16">
        <v>2021</v>
      </c>
      <c r="H91" s="219">
        <v>7.0249999999999995</v>
      </c>
      <c r="J91" s="187"/>
    </row>
    <row r="92" spans="2:10" s="152" customFormat="1" ht="12">
      <c r="B92" s="505"/>
      <c r="C92" s="63" t="s">
        <v>0</v>
      </c>
      <c r="D92" s="16" t="s">
        <v>169</v>
      </c>
      <c r="E92" s="56" t="s">
        <v>183</v>
      </c>
      <c r="F92" s="16" t="s">
        <v>10</v>
      </c>
      <c r="G92" s="16">
        <v>2021</v>
      </c>
      <c r="H92" s="219">
        <v>13.362692307692308</v>
      </c>
      <c r="J92" s="187"/>
    </row>
    <row r="93" spans="2:10" s="152" customFormat="1" ht="12">
      <c r="B93" s="505"/>
      <c r="C93" s="63" t="s">
        <v>0</v>
      </c>
      <c r="D93" s="16" t="s">
        <v>139</v>
      </c>
      <c r="E93" s="56" t="s">
        <v>184</v>
      </c>
      <c r="F93" s="16" t="s">
        <v>10</v>
      </c>
      <c r="G93" s="16">
        <v>2021</v>
      </c>
      <c r="H93" s="219">
        <v>16.726190476190474</v>
      </c>
      <c r="J93" s="187"/>
    </row>
    <row r="94" spans="2:10" s="152" customFormat="1" ht="12.75" thickBot="1">
      <c r="B94" s="505"/>
      <c r="C94" s="184" t="s">
        <v>0</v>
      </c>
      <c r="D94" s="147" t="s">
        <v>169</v>
      </c>
      <c r="E94" s="185" t="s">
        <v>143</v>
      </c>
      <c r="F94" s="101" t="s">
        <v>10</v>
      </c>
      <c r="G94" s="186">
        <v>2020</v>
      </c>
      <c r="H94" s="135">
        <v>1.8040531490274307</v>
      </c>
      <c r="J94" s="187"/>
    </row>
    <row r="95" spans="2:8" ht="13.5" thickBot="1">
      <c r="B95" s="506"/>
      <c r="C95" s="503" t="s">
        <v>92</v>
      </c>
      <c r="D95" s="490"/>
      <c r="E95" s="490"/>
      <c r="F95" s="490"/>
      <c r="G95" s="490"/>
      <c r="H95" s="19">
        <f>SUM(H72:H94)</f>
        <v>552.8027696968691</v>
      </c>
    </row>
    <row r="96" spans="2:8" s="61" customFormat="1" ht="12">
      <c r="B96" s="510" t="s">
        <v>116</v>
      </c>
      <c r="C96" s="59" t="s">
        <v>0</v>
      </c>
      <c r="D96" s="15" t="s">
        <v>169</v>
      </c>
      <c r="E96" s="60" t="s">
        <v>51</v>
      </c>
      <c r="F96" s="15" t="s">
        <v>10</v>
      </c>
      <c r="G96" s="15">
        <v>2010</v>
      </c>
      <c r="H96" s="221">
        <v>11.399568881050362</v>
      </c>
    </row>
    <row r="97" spans="2:8" s="61" customFormat="1" ht="12">
      <c r="B97" s="472"/>
      <c r="C97" s="62" t="s">
        <v>0</v>
      </c>
      <c r="D97" s="16" t="s">
        <v>169</v>
      </c>
      <c r="E97" s="56" t="s">
        <v>54</v>
      </c>
      <c r="F97" s="16" t="s">
        <v>10</v>
      </c>
      <c r="G97" s="16">
        <v>2010</v>
      </c>
      <c r="H97" s="219">
        <v>7.600049073733285</v>
      </c>
    </row>
    <row r="98" spans="2:8" s="61" customFormat="1" ht="12">
      <c r="B98" s="472"/>
      <c r="C98" s="62" t="s">
        <v>0</v>
      </c>
      <c r="D98" s="16" t="s">
        <v>169</v>
      </c>
      <c r="E98" s="56" t="s">
        <v>65</v>
      </c>
      <c r="F98" s="16" t="s">
        <v>10</v>
      </c>
      <c r="G98" s="16">
        <v>2009</v>
      </c>
      <c r="H98" s="219">
        <v>24.199656705937425</v>
      </c>
    </row>
    <row r="99" spans="2:8" s="61" customFormat="1" ht="12">
      <c r="B99" s="472"/>
      <c r="C99" s="63" t="s">
        <v>0</v>
      </c>
      <c r="D99" s="16" t="s">
        <v>169</v>
      </c>
      <c r="E99" s="56" t="s">
        <v>64</v>
      </c>
      <c r="F99" s="16" t="s">
        <v>10</v>
      </c>
      <c r="G99" s="16">
        <v>2012</v>
      </c>
      <c r="H99" s="219">
        <v>30.400156600935485</v>
      </c>
    </row>
    <row r="100" spans="2:8" s="61" customFormat="1" ht="12">
      <c r="B100" s="472"/>
      <c r="C100" s="73" t="s">
        <v>0</v>
      </c>
      <c r="D100" s="10" t="s">
        <v>169</v>
      </c>
      <c r="E100" s="57" t="s">
        <v>15</v>
      </c>
      <c r="F100" s="10" t="s">
        <v>10</v>
      </c>
      <c r="G100" s="10">
        <v>2006</v>
      </c>
      <c r="H100" s="219">
        <v>7.636763053596322</v>
      </c>
    </row>
    <row r="101" spans="2:8" s="61" customFormat="1" ht="12">
      <c r="B101" s="472"/>
      <c r="C101" s="82" t="s">
        <v>0</v>
      </c>
      <c r="D101" s="16" t="s">
        <v>169</v>
      </c>
      <c r="E101" s="56" t="s">
        <v>132</v>
      </c>
      <c r="F101" s="16" t="s">
        <v>131</v>
      </c>
      <c r="G101" s="71">
        <v>2012</v>
      </c>
      <c r="H101" s="219">
        <v>43.57058782790933</v>
      </c>
    </row>
    <row r="102" spans="2:8" s="61" customFormat="1" ht="12.75" thickBot="1">
      <c r="B102" s="472"/>
      <c r="C102" s="83" t="s">
        <v>0</v>
      </c>
      <c r="D102" s="16" t="s">
        <v>169</v>
      </c>
      <c r="E102" s="64" t="s">
        <v>148</v>
      </c>
      <c r="F102" s="16" t="s">
        <v>131</v>
      </c>
      <c r="G102" s="14">
        <v>2015</v>
      </c>
      <c r="H102" s="219">
        <v>39.33844453862921</v>
      </c>
    </row>
    <row r="103" spans="2:8" ht="13.5" thickBot="1">
      <c r="B103" s="491"/>
      <c r="C103" s="503" t="s">
        <v>92</v>
      </c>
      <c r="D103" s="490"/>
      <c r="E103" s="490"/>
      <c r="F103" s="490"/>
      <c r="G103" s="490"/>
      <c r="H103" s="20">
        <f>SUM(H96:H102)</f>
        <v>164.14522668179143</v>
      </c>
    </row>
    <row r="104" spans="1:8" s="61" customFormat="1" ht="12">
      <c r="A104" s="152"/>
      <c r="B104" s="487" t="s">
        <v>117</v>
      </c>
      <c r="C104" s="59" t="s">
        <v>0</v>
      </c>
      <c r="D104" s="15" t="s">
        <v>169</v>
      </c>
      <c r="E104" s="427" t="s">
        <v>46</v>
      </c>
      <c r="F104" s="340" t="s">
        <v>10</v>
      </c>
      <c r="G104" s="428">
        <v>2012</v>
      </c>
      <c r="H104" s="429">
        <v>5.699999999999999</v>
      </c>
    </row>
    <row r="105" spans="1:20" s="61" customFormat="1" ht="12">
      <c r="A105" s="152"/>
      <c r="B105" s="472"/>
      <c r="C105" s="62" t="s">
        <v>0</v>
      </c>
      <c r="D105" s="16" t="s">
        <v>169</v>
      </c>
      <c r="E105" s="430" t="s">
        <v>19</v>
      </c>
      <c r="F105" s="276" t="s">
        <v>10</v>
      </c>
      <c r="G105" s="123">
        <v>2012</v>
      </c>
      <c r="H105" s="21">
        <v>41.79999999999999</v>
      </c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</row>
    <row r="106" spans="1:20" s="61" customFormat="1" ht="12">
      <c r="A106" s="152"/>
      <c r="B106" s="472"/>
      <c r="C106" s="62" t="s">
        <v>0</v>
      </c>
      <c r="D106" s="16" t="s">
        <v>169</v>
      </c>
      <c r="E106" s="430" t="s">
        <v>122</v>
      </c>
      <c r="F106" s="276" t="s">
        <v>10</v>
      </c>
      <c r="G106" s="123">
        <v>2012</v>
      </c>
      <c r="H106" s="21">
        <v>48.99</v>
      </c>
      <c r="J106" s="452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</row>
    <row r="107" spans="1:20" s="61" customFormat="1" ht="12">
      <c r="A107" s="152"/>
      <c r="B107" s="472"/>
      <c r="C107" s="62" t="s">
        <v>0</v>
      </c>
      <c r="D107" s="16" t="s">
        <v>169</v>
      </c>
      <c r="E107" s="430" t="s">
        <v>123</v>
      </c>
      <c r="F107" s="276" t="s">
        <v>10</v>
      </c>
      <c r="G107" s="123">
        <v>2012</v>
      </c>
      <c r="H107" s="21">
        <v>48.99</v>
      </c>
      <c r="J107" s="153"/>
      <c r="K107" s="333"/>
      <c r="L107" s="153"/>
      <c r="M107" s="153"/>
      <c r="N107" s="333"/>
      <c r="O107" s="153"/>
      <c r="P107" s="153"/>
      <c r="Q107" s="153"/>
      <c r="R107" s="153"/>
      <c r="S107" s="153"/>
      <c r="T107" s="153"/>
    </row>
    <row r="108" spans="2:20" s="152" customFormat="1" ht="12.75">
      <c r="B108" s="472"/>
      <c r="C108" s="63" t="s">
        <v>0</v>
      </c>
      <c r="D108" s="150" t="s">
        <v>168</v>
      </c>
      <c r="E108" s="430" t="s">
        <v>364</v>
      </c>
      <c r="F108" s="276" t="s">
        <v>107</v>
      </c>
      <c r="G108" s="123">
        <v>2017</v>
      </c>
      <c r="H108" s="21">
        <v>192.94162802794293</v>
      </c>
      <c r="I108" s="129"/>
      <c r="J108" s="153"/>
      <c r="K108" s="293"/>
      <c r="L108" s="289"/>
      <c r="M108" s="293"/>
      <c r="N108" s="333"/>
      <c r="O108" s="153"/>
      <c r="P108" s="153"/>
      <c r="Q108" s="153"/>
      <c r="R108" s="153"/>
      <c r="S108" s="153"/>
      <c r="T108" s="153"/>
    </row>
    <row r="109" spans="2:20" s="152" customFormat="1" ht="12.75">
      <c r="B109" s="472"/>
      <c r="C109" s="63" t="s">
        <v>0</v>
      </c>
      <c r="D109" s="150" t="s">
        <v>168</v>
      </c>
      <c r="E109" s="430" t="s">
        <v>365</v>
      </c>
      <c r="F109" s="276" t="s">
        <v>107</v>
      </c>
      <c r="G109" s="123">
        <v>2017</v>
      </c>
      <c r="H109" s="21">
        <v>21.441765057916136</v>
      </c>
      <c r="I109" s="129"/>
      <c r="J109" s="153"/>
      <c r="K109" s="335"/>
      <c r="L109" s="332"/>
      <c r="M109" s="153"/>
      <c r="N109" s="333"/>
      <c r="O109" s="153"/>
      <c r="P109" s="153"/>
      <c r="Q109" s="153"/>
      <c r="R109" s="153"/>
      <c r="S109" s="153"/>
      <c r="T109" s="153"/>
    </row>
    <row r="110" spans="2:20" s="152" customFormat="1" ht="12.75">
      <c r="B110" s="472"/>
      <c r="C110" s="364" t="s">
        <v>0</v>
      </c>
      <c r="D110" s="365" t="s">
        <v>169</v>
      </c>
      <c r="E110" s="362" t="s">
        <v>366</v>
      </c>
      <c r="F110" s="336" t="s">
        <v>10</v>
      </c>
      <c r="G110" s="336">
        <v>2006</v>
      </c>
      <c r="H110" s="17">
        <v>30</v>
      </c>
      <c r="I110" s="158"/>
      <c r="J110" s="153"/>
      <c r="K110" s="335"/>
      <c r="L110" s="332"/>
      <c r="M110" s="153"/>
      <c r="N110" s="334"/>
      <c r="O110" s="153"/>
      <c r="P110" s="153"/>
      <c r="Q110" s="153"/>
      <c r="R110" s="153"/>
      <c r="S110" s="153"/>
      <c r="T110" s="153"/>
    </row>
    <row r="111" spans="2:20" s="152" customFormat="1" ht="12.75">
      <c r="B111" s="472"/>
      <c r="C111" s="364" t="s">
        <v>0</v>
      </c>
      <c r="D111" s="365" t="s">
        <v>169</v>
      </c>
      <c r="E111" s="362" t="s">
        <v>367</v>
      </c>
      <c r="F111" s="336" t="s">
        <v>10</v>
      </c>
      <c r="G111" s="336">
        <v>2006</v>
      </c>
      <c r="H111" s="17">
        <v>40</v>
      </c>
      <c r="I111" s="158"/>
      <c r="J111" s="153"/>
      <c r="K111" s="293"/>
      <c r="L111" s="332"/>
      <c r="M111" s="153"/>
      <c r="N111" s="153"/>
      <c r="O111" s="153"/>
      <c r="P111" s="153"/>
      <c r="Q111" s="153"/>
      <c r="R111" s="153"/>
      <c r="S111" s="153"/>
      <c r="T111" s="153"/>
    </row>
    <row r="112" spans="2:20" s="152" customFormat="1" ht="12.75">
      <c r="B112" s="472"/>
      <c r="C112" s="364" t="s">
        <v>0</v>
      </c>
      <c r="D112" s="365" t="s">
        <v>169</v>
      </c>
      <c r="E112" s="362" t="s">
        <v>378</v>
      </c>
      <c r="F112" s="336" t="s">
        <v>10</v>
      </c>
      <c r="G112" s="336">
        <v>2006</v>
      </c>
      <c r="H112" s="17">
        <v>32</v>
      </c>
      <c r="I112" s="129"/>
      <c r="J112" s="153"/>
      <c r="K112" s="335"/>
      <c r="L112" s="332"/>
      <c r="M112" s="153"/>
      <c r="N112" s="153"/>
      <c r="O112" s="153"/>
      <c r="P112" s="153"/>
      <c r="Q112" s="153"/>
      <c r="R112" s="153"/>
      <c r="S112" s="153"/>
      <c r="T112" s="153"/>
    </row>
    <row r="113" spans="2:12" s="152" customFormat="1" ht="12.75">
      <c r="B113" s="472"/>
      <c r="C113" s="366" t="s">
        <v>0</v>
      </c>
      <c r="D113" s="336" t="s">
        <v>169</v>
      </c>
      <c r="E113" s="362" t="s">
        <v>379</v>
      </c>
      <c r="F113" s="336" t="s">
        <v>10</v>
      </c>
      <c r="G113" s="336">
        <v>2006</v>
      </c>
      <c r="H113" s="17">
        <v>30.00006634240138</v>
      </c>
      <c r="I113" s="129"/>
      <c r="K113" s="335"/>
      <c r="L113" s="129"/>
    </row>
    <row r="114" spans="2:12" s="152" customFormat="1" ht="12.75">
      <c r="B114" s="472"/>
      <c r="C114" s="366" t="s">
        <v>0</v>
      </c>
      <c r="D114" s="336" t="s">
        <v>169</v>
      </c>
      <c r="E114" s="362" t="s">
        <v>368</v>
      </c>
      <c r="F114" s="336" t="s">
        <v>10</v>
      </c>
      <c r="G114" s="336">
        <v>2006</v>
      </c>
      <c r="H114" s="17">
        <v>28.499800400322364</v>
      </c>
      <c r="I114" s="129"/>
      <c r="K114" s="335"/>
      <c r="L114" s="129"/>
    </row>
    <row r="115" spans="2:12" s="152" customFormat="1" ht="12.75">
      <c r="B115" s="472"/>
      <c r="C115" s="366" t="s">
        <v>0</v>
      </c>
      <c r="D115" s="336" t="s">
        <v>169</v>
      </c>
      <c r="E115" s="362" t="s">
        <v>380</v>
      </c>
      <c r="F115" s="336" t="s">
        <v>10</v>
      </c>
      <c r="G115" s="336">
        <v>2006</v>
      </c>
      <c r="H115" s="17">
        <v>47.499755097011786</v>
      </c>
      <c r="I115" s="129"/>
      <c r="K115" s="335"/>
      <c r="L115" s="129"/>
    </row>
    <row r="116" spans="2:12" s="152" customFormat="1" ht="12.75">
      <c r="B116" s="472"/>
      <c r="C116" s="366" t="s">
        <v>0</v>
      </c>
      <c r="D116" s="336" t="s">
        <v>169</v>
      </c>
      <c r="E116" s="362" t="s">
        <v>369</v>
      </c>
      <c r="F116" s="336" t="s">
        <v>10</v>
      </c>
      <c r="G116" s="336">
        <v>2006</v>
      </c>
      <c r="H116" s="17">
        <v>33.99953230998837</v>
      </c>
      <c r="I116" s="129"/>
      <c r="K116" s="335"/>
      <c r="L116" s="129"/>
    </row>
    <row r="117" spans="2:12" s="152" customFormat="1" ht="12.75">
      <c r="B117" s="472"/>
      <c r="C117" s="366" t="s">
        <v>0</v>
      </c>
      <c r="D117" s="336" t="s">
        <v>169</v>
      </c>
      <c r="E117" s="362" t="s">
        <v>370</v>
      </c>
      <c r="F117" s="336" t="s">
        <v>10</v>
      </c>
      <c r="G117" s="336">
        <v>2006</v>
      </c>
      <c r="H117" s="17">
        <v>49.49994785289674</v>
      </c>
      <c r="I117" s="129"/>
      <c r="K117" s="335"/>
      <c r="L117" s="129"/>
    </row>
    <row r="118" spans="2:12" s="152" customFormat="1" ht="12.75">
      <c r="B118" s="472"/>
      <c r="C118" s="366" t="s">
        <v>0</v>
      </c>
      <c r="D118" s="336" t="s">
        <v>169</v>
      </c>
      <c r="E118" s="362" t="s">
        <v>371</v>
      </c>
      <c r="F118" s="336" t="s">
        <v>10</v>
      </c>
      <c r="G118" s="336">
        <v>2006</v>
      </c>
      <c r="H118" s="17">
        <v>6.242024891113162</v>
      </c>
      <c r="I118" s="129"/>
      <c r="K118" s="335"/>
      <c r="L118" s="129"/>
    </row>
    <row r="119" spans="2:12" s="152" customFormat="1" ht="12.75">
      <c r="B119" s="472"/>
      <c r="C119" s="366" t="s">
        <v>0</v>
      </c>
      <c r="D119" s="336" t="s">
        <v>169</v>
      </c>
      <c r="E119" s="362" t="s">
        <v>372</v>
      </c>
      <c r="F119" s="336" t="s">
        <v>10</v>
      </c>
      <c r="G119" s="336">
        <v>2009</v>
      </c>
      <c r="H119" s="17">
        <v>2.689428735467202</v>
      </c>
      <c r="I119" s="129"/>
      <c r="K119" s="335"/>
      <c r="L119" s="129"/>
    </row>
    <row r="120" spans="2:12" s="152" customFormat="1" ht="12.75">
      <c r="B120" s="472"/>
      <c r="C120" s="364" t="s">
        <v>0</v>
      </c>
      <c r="D120" s="365" t="s">
        <v>169</v>
      </c>
      <c r="E120" s="362" t="s">
        <v>373</v>
      </c>
      <c r="F120" s="336" t="s">
        <v>10</v>
      </c>
      <c r="G120" s="336">
        <v>2006</v>
      </c>
      <c r="H120" s="17">
        <v>4.299820466786356</v>
      </c>
      <c r="I120" s="129"/>
      <c r="K120" s="335"/>
      <c r="L120" s="129"/>
    </row>
    <row r="121" spans="2:12" s="152" customFormat="1" ht="12.75">
      <c r="B121" s="472"/>
      <c r="C121" s="364" t="s">
        <v>0</v>
      </c>
      <c r="D121" s="365" t="s">
        <v>169</v>
      </c>
      <c r="E121" s="362" t="s">
        <v>375</v>
      </c>
      <c r="F121" s="336" t="s">
        <v>10</v>
      </c>
      <c r="G121" s="336">
        <v>2011</v>
      </c>
      <c r="H121" s="17">
        <v>10.44975297552212</v>
      </c>
      <c r="I121" s="129"/>
      <c r="K121" s="335"/>
      <c r="L121" s="129"/>
    </row>
    <row r="122" spans="2:12" s="152" customFormat="1" ht="12.75">
      <c r="B122" s="472"/>
      <c r="C122" s="364" t="s">
        <v>0</v>
      </c>
      <c r="D122" s="365" t="s">
        <v>169</v>
      </c>
      <c r="E122" s="362" t="s">
        <v>376</v>
      </c>
      <c r="F122" s="336" t="s">
        <v>10</v>
      </c>
      <c r="G122" s="336">
        <v>2011</v>
      </c>
      <c r="H122" s="17">
        <v>44.07983715870008</v>
      </c>
      <c r="I122" s="129"/>
      <c r="K122" s="335"/>
      <c r="L122" s="129"/>
    </row>
    <row r="123" spans="2:12" s="152" customFormat="1" ht="12.75">
      <c r="B123" s="472"/>
      <c r="C123" s="360" t="s">
        <v>0</v>
      </c>
      <c r="D123" s="341" t="s">
        <v>139</v>
      </c>
      <c r="E123" s="362" t="s">
        <v>377</v>
      </c>
      <c r="F123" s="336" t="s">
        <v>10</v>
      </c>
      <c r="G123" s="370">
        <v>2021</v>
      </c>
      <c r="H123" s="79">
        <v>17.726</v>
      </c>
      <c r="I123" s="129"/>
      <c r="K123" s="335"/>
      <c r="L123" s="129"/>
    </row>
    <row r="124" spans="2:12" s="152" customFormat="1" ht="12.75">
      <c r="B124" s="472"/>
      <c r="C124" s="341" t="s">
        <v>0</v>
      </c>
      <c r="D124" s="341" t="s">
        <v>169</v>
      </c>
      <c r="E124" s="367" t="s">
        <v>381</v>
      </c>
      <c r="F124" s="336" t="s">
        <v>218</v>
      </c>
      <c r="G124" s="338">
        <v>2023</v>
      </c>
      <c r="H124" s="17">
        <v>21.224099965510835</v>
      </c>
      <c r="I124" s="129"/>
      <c r="K124" s="335"/>
      <c r="L124" s="129"/>
    </row>
    <row r="125" spans="2:12" s="152" customFormat="1" ht="12.75">
      <c r="B125" s="472"/>
      <c r="C125" s="364" t="s">
        <v>0</v>
      </c>
      <c r="D125" s="365" t="s">
        <v>169</v>
      </c>
      <c r="E125" s="362" t="s">
        <v>374</v>
      </c>
      <c r="F125" s="336" t="s">
        <v>7</v>
      </c>
      <c r="G125" s="336">
        <v>2011</v>
      </c>
      <c r="H125" s="17">
        <v>11.57126874021034</v>
      </c>
      <c r="I125" s="129"/>
      <c r="K125" s="335"/>
      <c r="L125" s="129"/>
    </row>
    <row r="126" spans="2:12" s="152" customFormat="1" ht="12.75">
      <c r="B126" s="472"/>
      <c r="C126" s="337" t="s">
        <v>0</v>
      </c>
      <c r="D126" s="276" t="s">
        <v>169</v>
      </c>
      <c r="E126" s="367" t="s">
        <v>382</v>
      </c>
      <c r="F126" s="336" t="s">
        <v>7</v>
      </c>
      <c r="G126" s="338">
        <v>2008</v>
      </c>
      <c r="H126" s="17">
        <v>40.96595524972699</v>
      </c>
      <c r="I126" s="129"/>
      <c r="K126" s="335"/>
      <c r="L126" s="129"/>
    </row>
    <row r="127" spans="2:12" s="127" customFormat="1" ht="14.25">
      <c r="B127" s="472"/>
      <c r="C127" s="336" t="s">
        <v>0</v>
      </c>
      <c r="D127" s="89" t="s">
        <v>139</v>
      </c>
      <c r="E127" s="331" t="s">
        <v>425</v>
      </c>
      <c r="F127" s="336" t="s">
        <v>10</v>
      </c>
      <c r="G127" s="276">
        <v>2023</v>
      </c>
      <c r="H127" s="79">
        <v>2.4499999999999997</v>
      </c>
      <c r="I127" s="130"/>
      <c r="K127" s="295"/>
      <c r="L127" s="130"/>
    </row>
    <row r="128" spans="2:12" s="127" customFormat="1" ht="12.75">
      <c r="B128" s="472"/>
      <c r="C128" s="336" t="s">
        <v>0</v>
      </c>
      <c r="D128" s="89" t="s">
        <v>139</v>
      </c>
      <c r="E128" s="362" t="s">
        <v>426</v>
      </c>
      <c r="F128" s="336" t="s">
        <v>10</v>
      </c>
      <c r="G128" s="336">
        <v>2024</v>
      </c>
      <c r="H128" s="79">
        <v>1.2500000000000002</v>
      </c>
      <c r="I128" s="130"/>
      <c r="K128" s="295"/>
      <c r="L128" s="130"/>
    </row>
    <row r="129" spans="2:12" s="127" customFormat="1" ht="12.75">
      <c r="B129" s="472"/>
      <c r="C129" s="368" t="s">
        <v>0</v>
      </c>
      <c r="D129" s="276" t="s">
        <v>169</v>
      </c>
      <c r="E129" s="277" t="s">
        <v>427</v>
      </c>
      <c r="F129" s="276" t="s">
        <v>10</v>
      </c>
      <c r="G129" s="421">
        <v>2022</v>
      </c>
      <c r="H129" s="21">
        <v>7.627310298945351</v>
      </c>
      <c r="I129" s="130"/>
      <c r="K129" s="295"/>
      <c r="L129" s="130"/>
    </row>
    <row r="130" spans="2:12" s="127" customFormat="1" ht="12.75">
      <c r="B130" s="472"/>
      <c r="C130" s="368" t="s">
        <v>0</v>
      </c>
      <c r="D130" s="276" t="s">
        <v>169</v>
      </c>
      <c r="E130" s="277" t="s">
        <v>428</v>
      </c>
      <c r="F130" s="276" t="s">
        <v>10</v>
      </c>
      <c r="G130" s="421">
        <v>2022</v>
      </c>
      <c r="H130" s="21">
        <v>20.444589771678142</v>
      </c>
      <c r="I130" s="130"/>
      <c r="K130" s="295"/>
      <c r="L130" s="130"/>
    </row>
    <row r="131" spans="2:12" s="127" customFormat="1" ht="12.75">
      <c r="B131" s="472"/>
      <c r="C131" s="369" t="s">
        <v>0</v>
      </c>
      <c r="D131" s="370" t="s">
        <v>172</v>
      </c>
      <c r="E131" s="371" t="s">
        <v>429</v>
      </c>
      <c r="F131" s="370" t="s">
        <v>91</v>
      </c>
      <c r="G131" s="426" t="s">
        <v>284</v>
      </c>
      <c r="H131" s="79">
        <v>72.9363532797516</v>
      </c>
      <c r="I131" s="130"/>
      <c r="K131" s="295"/>
      <c r="L131" s="130"/>
    </row>
    <row r="132" spans="2:12" s="127" customFormat="1" ht="12.75">
      <c r="B132" s="472"/>
      <c r="C132" s="366" t="s">
        <v>0</v>
      </c>
      <c r="D132" s="336" t="s">
        <v>169</v>
      </c>
      <c r="E132" s="362" t="s">
        <v>440</v>
      </c>
      <c r="F132" s="336" t="s">
        <v>10</v>
      </c>
      <c r="G132" s="336">
        <v>2006</v>
      </c>
      <c r="H132" s="17">
        <v>9.610933021999253</v>
      </c>
      <c r="I132" s="130"/>
      <c r="K132" s="295"/>
      <c r="L132" s="130"/>
    </row>
    <row r="133" spans="2:12" s="127" customFormat="1" ht="13.5" thickBot="1">
      <c r="B133" s="472"/>
      <c r="C133" s="360" t="s">
        <v>0</v>
      </c>
      <c r="D133" s="341" t="s">
        <v>169</v>
      </c>
      <c r="E133" s="362" t="s">
        <v>430</v>
      </c>
      <c r="F133" s="336" t="s">
        <v>10</v>
      </c>
      <c r="G133" s="370">
        <v>2020</v>
      </c>
      <c r="H133" s="79">
        <v>11.620747145111142</v>
      </c>
      <c r="I133" s="130"/>
      <c r="K133" s="295"/>
      <c r="L133" s="130"/>
    </row>
    <row r="134" spans="1:11" ht="13.5" thickBot="1">
      <c r="A134" s="152"/>
      <c r="B134" s="491"/>
      <c r="C134" s="489" t="s">
        <v>92</v>
      </c>
      <c r="D134" s="490"/>
      <c r="E134" s="490"/>
      <c r="F134" s="490"/>
      <c r="G134" s="490"/>
      <c r="H134" s="19">
        <f>SUM(H104:H107,H109:H133)</f>
        <v>743.6089887610594</v>
      </c>
      <c r="I134" s="433"/>
      <c r="J134" s="12"/>
      <c r="K134" s="153"/>
    </row>
    <row r="135" spans="1:8" s="61" customFormat="1" ht="12">
      <c r="A135" s="152"/>
      <c r="B135" s="487" t="s">
        <v>118</v>
      </c>
      <c r="C135" s="59" t="s">
        <v>0</v>
      </c>
      <c r="D135" s="15" t="s">
        <v>169</v>
      </c>
      <c r="E135" s="65" t="s">
        <v>71</v>
      </c>
      <c r="F135" s="15" t="s">
        <v>7</v>
      </c>
      <c r="G135" s="66">
        <v>2012</v>
      </c>
      <c r="H135" s="221">
        <v>77.66849537742559</v>
      </c>
    </row>
    <row r="136" spans="1:8" s="61" customFormat="1" ht="12">
      <c r="A136" s="152"/>
      <c r="B136" s="472"/>
      <c r="C136" s="62" t="s">
        <v>0</v>
      </c>
      <c r="D136" s="102" t="s">
        <v>169</v>
      </c>
      <c r="E136" s="67" t="s">
        <v>108</v>
      </c>
      <c r="F136" s="16" t="s">
        <v>7</v>
      </c>
      <c r="G136" s="68">
        <v>2009</v>
      </c>
      <c r="H136" s="219">
        <v>15</v>
      </c>
    </row>
    <row r="137" spans="1:8" s="61" customFormat="1" ht="12">
      <c r="A137" s="152"/>
      <c r="B137" s="472"/>
      <c r="C137" s="62" t="s">
        <v>0</v>
      </c>
      <c r="D137" s="16" t="s">
        <v>169</v>
      </c>
      <c r="E137" s="67" t="s">
        <v>18</v>
      </c>
      <c r="F137" s="16" t="s">
        <v>7</v>
      </c>
      <c r="G137" s="68">
        <v>2011</v>
      </c>
      <c r="H137" s="219">
        <v>44.428731259789664</v>
      </c>
    </row>
    <row r="138" spans="1:8" s="61" customFormat="1" ht="12">
      <c r="A138" s="152"/>
      <c r="B138" s="472"/>
      <c r="C138" s="62" t="s">
        <v>0</v>
      </c>
      <c r="D138" s="16" t="s">
        <v>169</v>
      </c>
      <c r="E138" s="67" t="s">
        <v>109</v>
      </c>
      <c r="F138" s="16" t="s">
        <v>7</v>
      </c>
      <c r="G138" s="68">
        <v>2017</v>
      </c>
      <c r="H138" s="219">
        <v>6.941262464984162</v>
      </c>
    </row>
    <row r="139" spans="1:8" s="61" customFormat="1" ht="12">
      <c r="A139" s="152"/>
      <c r="B139" s="472"/>
      <c r="C139" s="69" t="s">
        <v>0</v>
      </c>
      <c r="D139" s="16" t="s">
        <v>169</v>
      </c>
      <c r="E139" s="70" t="s">
        <v>110</v>
      </c>
      <c r="F139" s="71" t="s">
        <v>7</v>
      </c>
      <c r="G139" s="72">
        <v>2017</v>
      </c>
      <c r="H139" s="220">
        <v>30.430813719498563</v>
      </c>
    </row>
    <row r="140" spans="2:9" s="152" customFormat="1" ht="12.75" thickBot="1">
      <c r="B140" s="472"/>
      <c r="C140" s="63" t="s">
        <v>0</v>
      </c>
      <c r="D140" s="150" t="s">
        <v>168</v>
      </c>
      <c r="E140" s="67" t="s">
        <v>111</v>
      </c>
      <c r="F140" s="16" t="s">
        <v>107</v>
      </c>
      <c r="G140" s="68">
        <v>2017</v>
      </c>
      <c r="H140" s="219">
        <v>103.32745129842891</v>
      </c>
      <c r="I140" s="158"/>
    </row>
    <row r="141" spans="2:8" s="152" customFormat="1" ht="13.5" thickBot="1">
      <c r="B141" s="491"/>
      <c r="C141" s="489" t="s">
        <v>92</v>
      </c>
      <c r="D141" s="490"/>
      <c r="E141" s="490"/>
      <c r="F141" s="490"/>
      <c r="G141" s="490"/>
      <c r="H141" s="20">
        <f>SUM(H135:H140)</f>
        <v>277.7967541201269</v>
      </c>
    </row>
    <row r="142" spans="1:10" s="152" customFormat="1" ht="12">
      <c r="A142" s="61"/>
      <c r="B142" s="487" t="s">
        <v>119</v>
      </c>
      <c r="C142" s="59" t="s">
        <v>0</v>
      </c>
      <c r="D142" s="15" t="s">
        <v>169</v>
      </c>
      <c r="E142" s="65" t="s">
        <v>112</v>
      </c>
      <c r="F142" s="15" t="s">
        <v>7</v>
      </c>
      <c r="G142" s="66">
        <v>2008</v>
      </c>
      <c r="H142" s="221">
        <v>252.62461676239042</v>
      </c>
      <c r="J142" s="141"/>
    </row>
    <row r="143" spans="1:8" s="152" customFormat="1" ht="12">
      <c r="A143" s="61"/>
      <c r="B143" s="472"/>
      <c r="C143" s="62" t="s">
        <v>0</v>
      </c>
      <c r="D143" s="16" t="s">
        <v>169</v>
      </c>
      <c r="E143" s="67" t="s">
        <v>113</v>
      </c>
      <c r="F143" s="16" t="s">
        <v>7</v>
      </c>
      <c r="G143" s="68">
        <v>2014</v>
      </c>
      <c r="H143" s="219">
        <v>136</v>
      </c>
    </row>
    <row r="144" spans="1:8" s="152" customFormat="1" ht="12">
      <c r="A144" s="61"/>
      <c r="B144" s="472"/>
      <c r="C144" s="62" t="s">
        <v>0</v>
      </c>
      <c r="D144" s="16" t="s">
        <v>169</v>
      </c>
      <c r="E144" s="67" t="s">
        <v>114</v>
      </c>
      <c r="F144" s="16" t="s">
        <v>7</v>
      </c>
      <c r="G144" s="68">
        <v>2017</v>
      </c>
      <c r="H144" s="219">
        <v>239</v>
      </c>
    </row>
    <row r="145" spans="1:8" s="152" customFormat="1" ht="12.75" thickBot="1">
      <c r="A145" s="61"/>
      <c r="B145" s="472"/>
      <c r="C145" s="69" t="s">
        <v>0</v>
      </c>
      <c r="D145" s="14" t="s">
        <v>169</v>
      </c>
      <c r="E145" s="70" t="s">
        <v>115</v>
      </c>
      <c r="F145" s="71" t="s">
        <v>7</v>
      </c>
      <c r="G145" s="72">
        <v>2017</v>
      </c>
      <c r="H145" s="220">
        <v>22</v>
      </c>
    </row>
    <row r="146" spans="1:9" s="152" customFormat="1" ht="13.5" thickBot="1">
      <c r="A146"/>
      <c r="B146" s="491"/>
      <c r="C146" s="489" t="s">
        <v>92</v>
      </c>
      <c r="D146" s="490"/>
      <c r="E146" s="490"/>
      <c r="F146" s="490"/>
      <c r="G146" s="490"/>
      <c r="H146" s="20">
        <f>SUM(H142:H145)</f>
        <v>649.6246167623904</v>
      </c>
      <c r="I146" s="158"/>
    </row>
    <row r="147" spans="1:8" s="194" customFormat="1" ht="12">
      <c r="A147" s="74"/>
      <c r="B147" s="487" t="s">
        <v>126</v>
      </c>
      <c r="C147" s="100" t="s">
        <v>0</v>
      </c>
      <c r="D147" s="9" t="s">
        <v>168</v>
      </c>
      <c r="E147" s="155" t="s">
        <v>125</v>
      </c>
      <c r="F147" s="150" t="s">
        <v>7</v>
      </c>
      <c r="G147" s="156">
        <v>2019</v>
      </c>
      <c r="H147" s="157">
        <v>20.50070032477721</v>
      </c>
    </row>
    <row r="148" spans="2:9" s="194" customFormat="1" ht="12">
      <c r="B148" s="508"/>
      <c r="C148" s="100" t="s">
        <v>0</v>
      </c>
      <c r="D148" s="150" t="s">
        <v>168</v>
      </c>
      <c r="E148" s="67" t="s">
        <v>383</v>
      </c>
      <c r="F148" s="150" t="s">
        <v>107</v>
      </c>
      <c r="G148" s="156">
        <v>2017</v>
      </c>
      <c r="H148" s="157">
        <v>3.209437729665032</v>
      </c>
      <c r="I148" s="158"/>
    </row>
    <row r="149" spans="2:8" s="74" customFormat="1" ht="12">
      <c r="B149" s="508"/>
      <c r="C149" s="100" t="s">
        <v>0</v>
      </c>
      <c r="D149" s="16" t="s">
        <v>169</v>
      </c>
      <c r="E149" s="155" t="s">
        <v>112</v>
      </c>
      <c r="F149" s="150" t="s">
        <v>7</v>
      </c>
      <c r="G149" s="156">
        <v>2008</v>
      </c>
      <c r="H149" s="157">
        <v>28.40942798788261</v>
      </c>
    </row>
    <row r="150" spans="2:9" s="74" customFormat="1" ht="12">
      <c r="B150" s="508"/>
      <c r="C150" s="100" t="s">
        <v>0</v>
      </c>
      <c r="D150" s="16" t="s">
        <v>169</v>
      </c>
      <c r="E150" s="155" t="s">
        <v>109</v>
      </c>
      <c r="F150" s="150" t="s">
        <v>7</v>
      </c>
      <c r="G150" s="156">
        <v>2017</v>
      </c>
      <c r="H150" s="157">
        <v>15.058805080758978</v>
      </c>
      <c r="I150" s="96"/>
    </row>
    <row r="151" spans="2:9" s="74" customFormat="1" ht="12">
      <c r="B151" s="508"/>
      <c r="C151" s="100" t="s">
        <v>0</v>
      </c>
      <c r="D151" s="16" t="s">
        <v>169</v>
      </c>
      <c r="E151" s="155" t="s">
        <v>152</v>
      </c>
      <c r="F151" s="150" t="s">
        <v>7</v>
      </c>
      <c r="G151" s="156">
        <v>2017</v>
      </c>
      <c r="H151" s="157">
        <v>2.5691862805014387</v>
      </c>
      <c r="I151" s="96"/>
    </row>
    <row r="152" spans="2:8" s="74" customFormat="1" ht="12">
      <c r="B152" s="508"/>
      <c r="C152" s="100" t="s">
        <v>0</v>
      </c>
      <c r="D152" s="16" t="s">
        <v>169</v>
      </c>
      <c r="E152" s="155" t="s">
        <v>130</v>
      </c>
      <c r="F152" s="150" t="s">
        <v>131</v>
      </c>
      <c r="G152" s="156">
        <v>2015</v>
      </c>
      <c r="H152" s="157">
        <v>7.350826471300557</v>
      </c>
    </row>
    <row r="153" spans="2:10" s="74" customFormat="1" ht="12">
      <c r="B153" s="508"/>
      <c r="C153" s="100" t="s">
        <v>0</v>
      </c>
      <c r="D153" s="10" t="s">
        <v>172</v>
      </c>
      <c r="E153" s="155" t="s">
        <v>153</v>
      </c>
      <c r="F153" s="150" t="s">
        <v>91</v>
      </c>
      <c r="G153" s="156" t="s">
        <v>284</v>
      </c>
      <c r="H153" s="157">
        <v>99.62038654201123</v>
      </c>
      <c r="I153" s="96"/>
      <c r="J153" s="96"/>
    </row>
    <row r="154" spans="2:8" s="74" customFormat="1" ht="12">
      <c r="B154" s="508"/>
      <c r="C154" s="73" t="s">
        <v>0</v>
      </c>
      <c r="D154" s="16" t="s">
        <v>169</v>
      </c>
      <c r="E154" s="151" t="s">
        <v>15</v>
      </c>
      <c r="F154" s="150" t="s">
        <v>10</v>
      </c>
      <c r="G154" s="150">
        <v>2006</v>
      </c>
      <c r="H154" s="157">
        <v>35.62121205529051</v>
      </c>
    </row>
    <row r="155" spans="2:8" s="74" customFormat="1" ht="12">
      <c r="B155" s="508"/>
      <c r="C155" s="73" t="s">
        <v>0</v>
      </c>
      <c r="D155" s="16" t="s">
        <v>169</v>
      </c>
      <c r="E155" s="151" t="s">
        <v>154</v>
      </c>
      <c r="F155" s="150" t="s">
        <v>10</v>
      </c>
      <c r="G155" s="150">
        <v>2006</v>
      </c>
      <c r="H155" s="157">
        <v>29.999624240709252</v>
      </c>
    </row>
    <row r="156" spans="2:8" s="74" customFormat="1" ht="12">
      <c r="B156" s="508"/>
      <c r="C156" s="73" t="s">
        <v>0</v>
      </c>
      <c r="D156" s="16" t="s">
        <v>169</v>
      </c>
      <c r="E156" s="151" t="s">
        <v>155</v>
      </c>
      <c r="F156" s="150" t="s">
        <v>10</v>
      </c>
      <c r="G156" s="150">
        <v>2011</v>
      </c>
      <c r="H156" s="157">
        <v>30.399828107933896</v>
      </c>
    </row>
    <row r="157" spans="2:8" s="74" customFormat="1" ht="12">
      <c r="B157" s="508"/>
      <c r="C157" s="73" t="s">
        <v>0</v>
      </c>
      <c r="D157" s="16" t="s">
        <v>169</v>
      </c>
      <c r="E157" s="151" t="s">
        <v>61</v>
      </c>
      <c r="F157" s="150" t="s">
        <v>10</v>
      </c>
      <c r="G157" s="150">
        <v>2010</v>
      </c>
      <c r="H157" s="157">
        <v>0.6970318486126698</v>
      </c>
    </row>
    <row r="158" spans="2:8" s="74" customFormat="1" ht="12">
      <c r="B158" s="508"/>
      <c r="C158" s="73" t="s">
        <v>0</v>
      </c>
      <c r="D158" s="16" t="s">
        <v>169</v>
      </c>
      <c r="E158" s="151" t="s">
        <v>156</v>
      </c>
      <c r="F158" s="150" t="s">
        <v>10</v>
      </c>
      <c r="G158" s="150">
        <v>2006</v>
      </c>
      <c r="H158" s="157">
        <v>49.5</v>
      </c>
    </row>
    <row r="159" spans="2:8" s="74" customFormat="1" ht="12">
      <c r="B159" s="508"/>
      <c r="C159" s="73" t="s">
        <v>0</v>
      </c>
      <c r="D159" s="16" t="s">
        <v>169</v>
      </c>
      <c r="E159" s="151" t="s">
        <v>157</v>
      </c>
      <c r="F159" s="150" t="s">
        <v>10</v>
      </c>
      <c r="G159" s="150">
        <v>2006</v>
      </c>
      <c r="H159" s="157">
        <v>49.5</v>
      </c>
    </row>
    <row r="160" spans="2:8" s="74" customFormat="1" ht="12">
      <c r="B160" s="508"/>
      <c r="C160" s="73" t="s">
        <v>0</v>
      </c>
      <c r="D160" s="16" t="s">
        <v>169</v>
      </c>
      <c r="E160" s="151" t="s">
        <v>158</v>
      </c>
      <c r="F160" s="150" t="s">
        <v>10</v>
      </c>
      <c r="G160" s="150">
        <v>2006</v>
      </c>
      <c r="H160" s="157">
        <v>40</v>
      </c>
    </row>
    <row r="161" spans="2:8" s="74" customFormat="1" ht="12">
      <c r="B161" s="508"/>
      <c r="C161" s="73" t="s">
        <v>0</v>
      </c>
      <c r="D161" s="16" t="s">
        <v>169</v>
      </c>
      <c r="E161" s="151" t="s">
        <v>159</v>
      </c>
      <c r="F161" s="150" t="s">
        <v>10</v>
      </c>
      <c r="G161" s="150">
        <v>2006</v>
      </c>
      <c r="H161" s="157">
        <v>19.59973792988342</v>
      </c>
    </row>
    <row r="162" spans="2:8" s="74" customFormat="1" ht="12">
      <c r="B162" s="508"/>
      <c r="C162" s="73" t="s">
        <v>0</v>
      </c>
      <c r="D162" s="16" t="s">
        <v>169</v>
      </c>
      <c r="E162" s="151" t="s">
        <v>160</v>
      </c>
      <c r="F162" s="150" t="s">
        <v>10</v>
      </c>
      <c r="G162" s="150">
        <v>2006</v>
      </c>
      <c r="H162" s="157">
        <v>38</v>
      </c>
    </row>
    <row r="163" spans="2:8" s="74" customFormat="1" ht="12.75" thickBot="1">
      <c r="B163" s="508"/>
      <c r="C163" s="73" t="s">
        <v>0</v>
      </c>
      <c r="D163" s="14" t="s">
        <v>169</v>
      </c>
      <c r="E163" s="151" t="s">
        <v>161</v>
      </c>
      <c r="F163" s="150" t="s">
        <v>10</v>
      </c>
      <c r="G163" s="150">
        <v>2006</v>
      </c>
      <c r="H163" s="157">
        <v>41.8</v>
      </c>
    </row>
    <row r="164" spans="2:10" ht="13.5" thickBot="1">
      <c r="B164" s="509"/>
      <c r="C164" s="489" t="s">
        <v>92</v>
      </c>
      <c r="D164" s="490"/>
      <c r="E164" s="490"/>
      <c r="F164" s="490"/>
      <c r="G164" s="490"/>
      <c r="H164" s="20">
        <f>SUM(H147:H163)</f>
        <v>511.8362045993268</v>
      </c>
      <c r="J164" s="12"/>
    </row>
    <row r="165" spans="2:8" s="74" customFormat="1" ht="12.75" thickBot="1">
      <c r="B165" s="487" t="s">
        <v>127</v>
      </c>
      <c r="C165" s="75" t="s">
        <v>0</v>
      </c>
      <c r="D165" s="101" t="s">
        <v>168</v>
      </c>
      <c r="E165" s="76" t="s">
        <v>125</v>
      </c>
      <c r="F165" s="77" t="s">
        <v>7</v>
      </c>
      <c r="G165" s="78">
        <v>2019</v>
      </c>
      <c r="H165" s="135">
        <v>227.70122537701454</v>
      </c>
    </row>
    <row r="166" spans="2:8" ht="13.5" thickBot="1">
      <c r="B166" s="507"/>
      <c r="C166" s="489" t="s">
        <v>92</v>
      </c>
      <c r="D166" s="490"/>
      <c r="E166" s="490"/>
      <c r="F166" s="490"/>
      <c r="G166" s="490"/>
      <c r="H166" s="20">
        <f>SUM(H165)</f>
        <v>227.70122537701454</v>
      </c>
    </row>
    <row r="167" spans="2:8" s="74" customFormat="1" ht="12.75" thickBot="1">
      <c r="B167" s="487" t="s">
        <v>129</v>
      </c>
      <c r="C167" s="75" t="s">
        <v>0</v>
      </c>
      <c r="D167" s="15" t="s">
        <v>169</v>
      </c>
      <c r="E167" s="76" t="s">
        <v>130</v>
      </c>
      <c r="F167" s="77" t="s">
        <v>131</v>
      </c>
      <c r="G167" s="78">
        <v>2015</v>
      </c>
      <c r="H167" s="135">
        <v>23.310728990070235</v>
      </c>
    </row>
    <row r="168" spans="2:8" ht="13.5" thickBot="1">
      <c r="B168" s="507"/>
      <c r="C168" s="489" t="s">
        <v>92</v>
      </c>
      <c r="D168" s="490"/>
      <c r="E168" s="490"/>
      <c r="F168" s="490"/>
      <c r="G168" s="490"/>
      <c r="H168" s="20">
        <f>SUM(H167)</f>
        <v>23.310728990070235</v>
      </c>
    </row>
    <row r="169" spans="2:8" ht="12">
      <c r="B169" s="487" t="s">
        <v>133</v>
      </c>
      <c r="C169" s="513" t="s">
        <v>0</v>
      </c>
      <c r="D169" s="15" t="s">
        <v>169</v>
      </c>
      <c r="E169" s="92" t="s">
        <v>134</v>
      </c>
      <c r="F169" s="93" t="s">
        <v>131</v>
      </c>
      <c r="G169" s="77">
        <v>2009</v>
      </c>
      <c r="H169" s="135">
        <v>101.9</v>
      </c>
    </row>
    <row r="170" spans="2:8" ht="12">
      <c r="B170" s="502"/>
      <c r="C170" s="514"/>
      <c r="D170" s="16" t="s">
        <v>169</v>
      </c>
      <c r="E170" s="92" t="s">
        <v>132</v>
      </c>
      <c r="F170" s="93" t="s">
        <v>131</v>
      </c>
      <c r="G170" s="77">
        <v>2012</v>
      </c>
      <c r="H170" s="135">
        <v>59.27941217209067</v>
      </c>
    </row>
    <row r="171" spans="2:8" s="74" customFormat="1" ht="12.75" thickBot="1">
      <c r="B171" s="502"/>
      <c r="C171" s="519"/>
      <c r="D171" s="14" t="s">
        <v>169</v>
      </c>
      <c r="E171" s="76" t="s">
        <v>135</v>
      </c>
      <c r="F171" s="77" t="s">
        <v>131</v>
      </c>
      <c r="G171" s="78">
        <v>2010</v>
      </c>
      <c r="H171" s="135">
        <v>26.35</v>
      </c>
    </row>
    <row r="172" spans="2:8" ht="13.5" thickBot="1">
      <c r="B172" s="488"/>
      <c r="C172" s="489" t="s">
        <v>92</v>
      </c>
      <c r="D172" s="490"/>
      <c r="E172" s="490"/>
      <c r="F172" s="490"/>
      <c r="G172" s="490"/>
      <c r="H172" s="20">
        <f>SUM(H169:H171)</f>
        <v>187.52941217209067</v>
      </c>
    </row>
    <row r="173" spans="2:8" ht="12">
      <c r="B173" s="487" t="s">
        <v>136</v>
      </c>
      <c r="C173" s="513" t="s">
        <v>0</v>
      </c>
      <c r="D173" s="9" t="s">
        <v>168</v>
      </c>
      <c r="E173" s="80" t="s">
        <v>125</v>
      </c>
      <c r="F173" s="9" t="s">
        <v>7</v>
      </c>
      <c r="G173" s="77">
        <v>2019</v>
      </c>
      <c r="H173" s="135">
        <v>180.19819573886176</v>
      </c>
    </row>
    <row r="174" spans="2:10" s="152" customFormat="1" ht="12.75" thickBot="1">
      <c r="B174" s="502"/>
      <c r="C174" s="514"/>
      <c r="D174" s="150" t="s">
        <v>168</v>
      </c>
      <c r="E174" s="67" t="s">
        <v>111</v>
      </c>
      <c r="F174" s="150" t="s">
        <v>107</v>
      </c>
      <c r="G174" s="156">
        <v>2017</v>
      </c>
      <c r="H174" s="157">
        <v>50.521238247582396</v>
      </c>
      <c r="I174" s="158"/>
      <c r="J174" s="124"/>
    </row>
    <row r="175" spans="2:10" ht="13.5" thickBot="1">
      <c r="B175" s="488"/>
      <c r="C175" s="489" t="s">
        <v>92</v>
      </c>
      <c r="D175" s="490"/>
      <c r="E175" s="490"/>
      <c r="F175" s="490"/>
      <c r="G175" s="490"/>
      <c r="H175" s="20">
        <f>SUM(H173:H174)</f>
        <v>230.71943398644416</v>
      </c>
      <c r="J175" s="172"/>
    </row>
    <row r="176" spans="2:10" ht="12.75" thickBot="1">
      <c r="B176" s="487" t="s">
        <v>137</v>
      </c>
      <c r="C176" s="87" t="s">
        <v>0</v>
      </c>
      <c r="D176" s="150" t="s">
        <v>172</v>
      </c>
      <c r="E176" s="155" t="s">
        <v>153</v>
      </c>
      <c r="F176" s="10" t="s">
        <v>91</v>
      </c>
      <c r="G176" s="156" t="s">
        <v>284</v>
      </c>
      <c r="H176" s="135">
        <v>259.092604014796</v>
      </c>
      <c r="I176" s="174"/>
      <c r="J176" s="173"/>
    </row>
    <row r="177" spans="2:9" ht="13.5" thickBot="1">
      <c r="B177" s="488"/>
      <c r="C177" s="489" t="s">
        <v>92</v>
      </c>
      <c r="D177" s="490"/>
      <c r="E177" s="490"/>
      <c r="F177" s="490"/>
      <c r="G177" s="490"/>
      <c r="H177" s="20">
        <f>SUM(H176)</f>
        <v>259.092604014796</v>
      </c>
      <c r="I177" s="206"/>
    </row>
    <row r="178" spans="2:9" ht="12.75" thickBot="1">
      <c r="B178" s="487" t="s">
        <v>141</v>
      </c>
      <c r="C178" s="88" t="s">
        <v>0</v>
      </c>
      <c r="D178" s="89" t="s">
        <v>139</v>
      </c>
      <c r="E178" s="81" t="s">
        <v>140</v>
      </c>
      <c r="F178" s="91" t="s">
        <v>10</v>
      </c>
      <c r="G178" s="125">
        <v>2020</v>
      </c>
      <c r="H178" s="218">
        <v>241.3793103448276</v>
      </c>
      <c r="I178" s="152"/>
    </row>
    <row r="179" spans="2:8" ht="13.5" thickBot="1">
      <c r="B179" s="515"/>
      <c r="C179" s="489" t="s">
        <v>92</v>
      </c>
      <c r="D179" s="490"/>
      <c r="E179" s="490"/>
      <c r="F179" s="490"/>
      <c r="G179" s="490"/>
      <c r="H179" s="20">
        <f>SUM(H178)</f>
        <v>241.3793103448276</v>
      </c>
    </row>
    <row r="180" spans="2:8" ht="12.75" thickBot="1">
      <c r="B180" s="487" t="s">
        <v>142</v>
      </c>
      <c r="C180" s="88" t="s">
        <v>0</v>
      </c>
      <c r="D180" s="89" t="s">
        <v>139</v>
      </c>
      <c r="E180" s="81" t="s">
        <v>140</v>
      </c>
      <c r="F180" s="91" t="s">
        <v>10</v>
      </c>
      <c r="G180" s="125">
        <v>2020</v>
      </c>
      <c r="H180" s="218">
        <v>250</v>
      </c>
    </row>
    <row r="181" spans="2:8" ht="13.5" thickBot="1">
      <c r="B181" s="488"/>
      <c r="C181" s="489" t="s">
        <v>92</v>
      </c>
      <c r="D181" s="490"/>
      <c r="E181" s="490"/>
      <c r="F181" s="490"/>
      <c r="G181" s="490"/>
      <c r="H181" s="20">
        <f>SUM(H180)</f>
        <v>250</v>
      </c>
    </row>
    <row r="182" spans="2:9" ht="12.75" thickBot="1">
      <c r="B182" s="487" t="s">
        <v>142</v>
      </c>
      <c r="C182" s="88" t="s">
        <v>0</v>
      </c>
      <c r="D182" s="15" t="s">
        <v>169</v>
      </c>
      <c r="E182" s="193" t="s">
        <v>143</v>
      </c>
      <c r="F182" s="91" t="s">
        <v>10</v>
      </c>
      <c r="G182" s="125">
        <v>2020</v>
      </c>
      <c r="H182" s="135">
        <v>27.680798004987533</v>
      </c>
      <c r="I182" s="131"/>
    </row>
    <row r="183" spans="2:9" ht="13.5" thickBot="1">
      <c r="B183" s="488"/>
      <c r="C183" s="489" t="s">
        <v>92</v>
      </c>
      <c r="D183" s="490"/>
      <c r="E183" s="490"/>
      <c r="F183" s="490"/>
      <c r="G183" s="490"/>
      <c r="H183" s="20">
        <f>SUM(H182)</f>
        <v>27.680798004987533</v>
      </c>
      <c r="I183" s="136"/>
    </row>
    <row r="184" spans="2:12" s="158" customFormat="1" ht="12.75">
      <c r="B184" s="520" t="s">
        <v>162</v>
      </c>
      <c r="C184" s="337" t="s">
        <v>0</v>
      </c>
      <c r="D184" s="340" t="s">
        <v>169</v>
      </c>
      <c r="E184" s="367" t="s">
        <v>363</v>
      </c>
      <c r="F184" s="336" t="s">
        <v>131</v>
      </c>
      <c r="G184" s="338">
        <v>2019</v>
      </c>
      <c r="H184" s="17">
        <v>105</v>
      </c>
      <c r="I184" s="129"/>
      <c r="K184" s="335"/>
      <c r="L184" s="129"/>
    </row>
    <row r="185" spans="2:12" s="158" customFormat="1" ht="12.75">
      <c r="B185" s="521"/>
      <c r="C185" s="337" t="s">
        <v>0</v>
      </c>
      <c r="D185" s="275" t="s">
        <v>169</v>
      </c>
      <c r="E185" s="414" t="s">
        <v>384</v>
      </c>
      <c r="F185" s="275" t="s">
        <v>10</v>
      </c>
      <c r="G185" s="374">
        <v>2022</v>
      </c>
      <c r="H185" s="412">
        <v>2.7990825688073393</v>
      </c>
      <c r="I185" s="129"/>
      <c r="K185" s="335"/>
      <c r="L185" s="129"/>
    </row>
    <row r="186" spans="2:12" s="158" customFormat="1" ht="12.75">
      <c r="B186" s="521"/>
      <c r="C186" s="337" t="s">
        <v>0</v>
      </c>
      <c r="D186" s="336" t="s">
        <v>139</v>
      </c>
      <c r="E186" s="362" t="s">
        <v>385</v>
      </c>
      <c r="F186" s="336" t="s">
        <v>10</v>
      </c>
      <c r="G186" s="370">
        <v>2022</v>
      </c>
      <c r="H186" s="79">
        <v>50.1765306122449</v>
      </c>
      <c r="I186" s="129"/>
      <c r="K186" s="335"/>
      <c r="L186" s="129"/>
    </row>
    <row r="187" spans="2:12" s="158" customFormat="1" ht="12.75">
      <c r="B187" s="521"/>
      <c r="C187" s="337" t="s">
        <v>0</v>
      </c>
      <c r="D187" s="341" t="s">
        <v>169</v>
      </c>
      <c r="E187" s="362" t="s">
        <v>386</v>
      </c>
      <c r="F187" s="336" t="s">
        <v>10</v>
      </c>
      <c r="G187" s="370">
        <v>2020</v>
      </c>
      <c r="H187" s="79">
        <v>8.23115172413793</v>
      </c>
      <c r="I187" s="129"/>
      <c r="K187" s="335"/>
      <c r="L187" s="129"/>
    </row>
    <row r="188" spans="2:12" s="158" customFormat="1" ht="12.75">
      <c r="B188" s="521"/>
      <c r="C188" s="337" t="s">
        <v>0</v>
      </c>
      <c r="D188" s="336" t="s">
        <v>139</v>
      </c>
      <c r="E188" s="362" t="s">
        <v>387</v>
      </c>
      <c r="F188" s="336" t="s">
        <v>10</v>
      </c>
      <c r="G188" s="370">
        <v>2022</v>
      </c>
      <c r="H188" s="79">
        <v>18.0989010989011</v>
      </c>
      <c r="I188" s="129"/>
      <c r="K188" s="335"/>
      <c r="L188" s="129"/>
    </row>
    <row r="189" spans="2:12" s="158" customFormat="1" ht="12.75">
      <c r="B189" s="521"/>
      <c r="C189" s="337" t="s">
        <v>0</v>
      </c>
      <c r="D189" s="341" t="s">
        <v>169</v>
      </c>
      <c r="E189" s="415" t="s">
        <v>388</v>
      </c>
      <c r="F189" s="370" t="s">
        <v>10</v>
      </c>
      <c r="G189" s="434">
        <v>2020</v>
      </c>
      <c r="H189" s="79">
        <v>2.81901246882793</v>
      </c>
      <c r="I189" s="129"/>
      <c r="K189" s="335"/>
      <c r="L189" s="129"/>
    </row>
    <row r="190" spans="2:12" s="127" customFormat="1" ht="12.75">
      <c r="B190" s="521"/>
      <c r="C190" s="337" t="s">
        <v>0</v>
      </c>
      <c r="D190" s="341" t="s">
        <v>169</v>
      </c>
      <c r="E190" s="189" t="s">
        <v>405</v>
      </c>
      <c r="F190" s="336" t="s">
        <v>10</v>
      </c>
      <c r="G190" s="338">
        <v>2023</v>
      </c>
      <c r="H190" s="17">
        <v>2.590443890274314</v>
      </c>
      <c r="I190" s="130"/>
      <c r="K190" s="295"/>
      <c r="L190" s="130"/>
    </row>
    <row r="191" spans="2:12" s="127" customFormat="1" ht="12.75">
      <c r="B191" s="521"/>
      <c r="C191" s="62" t="s">
        <v>0</v>
      </c>
      <c r="D191" s="16" t="s">
        <v>169</v>
      </c>
      <c r="E191" s="367" t="s">
        <v>431</v>
      </c>
      <c r="F191" s="276" t="s">
        <v>10</v>
      </c>
      <c r="G191" s="421">
        <v>2023</v>
      </c>
      <c r="H191" s="21">
        <v>6.663721285585614</v>
      </c>
      <c r="I191" s="130"/>
      <c r="K191" s="295"/>
      <c r="L191" s="130"/>
    </row>
    <row r="192" spans="2:12" s="127" customFormat="1" ht="12.75">
      <c r="B192" s="521"/>
      <c r="C192" s="143" t="s">
        <v>0</v>
      </c>
      <c r="D192" s="16" t="s">
        <v>169</v>
      </c>
      <c r="E192" s="277" t="s">
        <v>432</v>
      </c>
      <c r="F192" s="276" t="s">
        <v>10</v>
      </c>
      <c r="G192" s="123" t="s">
        <v>285</v>
      </c>
      <c r="H192" s="21">
        <v>7.5</v>
      </c>
      <c r="K192" s="295"/>
      <c r="L192" s="130"/>
    </row>
    <row r="193" spans="2:12" s="127" customFormat="1" ht="12.75">
      <c r="B193" s="521"/>
      <c r="C193" s="62" t="s">
        <v>0</v>
      </c>
      <c r="D193" s="16" t="s">
        <v>169</v>
      </c>
      <c r="E193" s="277" t="s">
        <v>433</v>
      </c>
      <c r="F193" s="276" t="s">
        <v>10</v>
      </c>
      <c r="G193" s="421">
        <v>2024</v>
      </c>
      <c r="H193" s="21">
        <v>37.25567760130777</v>
      </c>
      <c r="I193" s="130"/>
      <c r="K193" s="295"/>
      <c r="L193" s="130"/>
    </row>
    <row r="194" spans="2:12" s="127" customFormat="1" ht="12.75">
      <c r="B194" s="521"/>
      <c r="C194" s="360" t="s">
        <v>0</v>
      </c>
      <c r="D194" s="341" t="s">
        <v>169</v>
      </c>
      <c r="E194" s="362" t="s">
        <v>434</v>
      </c>
      <c r="F194" s="336" t="s">
        <v>10</v>
      </c>
      <c r="G194" s="370">
        <v>2020</v>
      </c>
      <c r="H194" s="79">
        <v>1.3757826346268045</v>
      </c>
      <c r="I194" s="130"/>
      <c r="K194" s="295"/>
      <c r="L194" s="130"/>
    </row>
    <row r="195" spans="1:8" s="110" customFormat="1" ht="12">
      <c r="A195" s="13"/>
      <c r="B195" s="522"/>
      <c r="C195" s="111" t="s">
        <v>0</v>
      </c>
      <c r="D195" s="140" t="s">
        <v>139</v>
      </c>
      <c r="E195" s="367" t="s">
        <v>163</v>
      </c>
      <c r="F195" s="336" t="s">
        <v>131</v>
      </c>
      <c r="G195" s="338">
        <v>2018</v>
      </c>
      <c r="H195" s="17">
        <v>170</v>
      </c>
    </row>
    <row r="196" spans="1:8" s="152" customFormat="1" ht="12">
      <c r="A196"/>
      <c r="B196" s="522"/>
      <c r="C196" s="100" t="s">
        <v>0</v>
      </c>
      <c r="D196" s="16" t="s">
        <v>169</v>
      </c>
      <c r="E196" s="367" t="s">
        <v>164</v>
      </c>
      <c r="F196" s="336" t="s">
        <v>131</v>
      </c>
      <c r="G196" s="338">
        <v>2018</v>
      </c>
      <c r="H196" s="17">
        <v>100</v>
      </c>
    </row>
    <row r="197" spans="1:8" s="152" customFormat="1" ht="12">
      <c r="A197"/>
      <c r="B197" s="522"/>
      <c r="C197" s="100" t="s">
        <v>0</v>
      </c>
      <c r="D197" s="10" t="s">
        <v>139</v>
      </c>
      <c r="E197" s="367" t="s">
        <v>165</v>
      </c>
      <c r="F197" s="336" t="s">
        <v>131</v>
      </c>
      <c r="G197" s="338">
        <v>2020</v>
      </c>
      <c r="H197" s="17">
        <v>200</v>
      </c>
    </row>
    <row r="198" spans="1:8" s="152" customFormat="1" ht="12">
      <c r="A198"/>
      <c r="B198" s="508"/>
      <c r="C198" s="100" t="s">
        <v>0</v>
      </c>
      <c r="D198" s="16" t="s">
        <v>169</v>
      </c>
      <c r="E198" s="367" t="s">
        <v>166</v>
      </c>
      <c r="F198" s="336" t="s">
        <v>7</v>
      </c>
      <c r="G198" s="338">
        <v>2020</v>
      </c>
      <c r="H198" s="17">
        <v>30</v>
      </c>
    </row>
    <row r="199" spans="1:9" s="152" customFormat="1" ht="12.75" thickBot="1">
      <c r="A199"/>
      <c r="B199" s="508"/>
      <c r="C199" s="100" t="s">
        <v>0</v>
      </c>
      <c r="D199" s="14" t="s">
        <v>169</v>
      </c>
      <c r="E199" s="367" t="s">
        <v>167</v>
      </c>
      <c r="F199" s="336" t="s">
        <v>7</v>
      </c>
      <c r="G199" s="338">
        <v>2020</v>
      </c>
      <c r="H199" s="17">
        <v>50</v>
      </c>
      <c r="I199" s="124"/>
    </row>
    <row r="200" spans="2:11" ht="13.5" thickBot="1">
      <c r="B200" s="509"/>
      <c r="C200" s="489" t="s">
        <v>92</v>
      </c>
      <c r="D200" s="523"/>
      <c r="E200" s="523"/>
      <c r="F200" s="523"/>
      <c r="G200" s="523"/>
      <c r="H200" s="20">
        <f>SUM(H185:H199)</f>
        <v>687.5103038847137</v>
      </c>
      <c r="I200" s="170"/>
      <c r="K200" s="170"/>
    </row>
    <row r="201" spans="2:11" s="110" customFormat="1" ht="12">
      <c r="B201" s="511" t="s">
        <v>174</v>
      </c>
      <c r="C201" s="337" t="s">
        <v>0</v>
      </c>
      <c r="D201" s="276" t="s">
        <v>169</v>
      </c>
      <c r="E201" s="180" t="s">
        <v>178</v>
      </c>
      <c r="F201" s="413" t="s">
        <v>10</v>
      </c>
      <c r="G201" s="421">
        <v>2020</v>
      </c>
      <c r="H201" s="17">
        <v>11.296551724137931</v>
      </c>
      <c r="I201" s="142"/>
      <c r="J201" s="124"/>
      <c r="K201" s="177"/>
    </row>
    <row r="202" spans="2:11" s="110" customFormat="1" ht="12">
      <c r="B202" s="511"/>
      <c r="C202" s="337" t="s">
        <v>0</v>
      </c>
      <c r="D202" s="276" t="s">
        <v>169</v>
      </c>
      <c r="E202" s="180" t="s">
        <v>179</v>
      </c>
      <c r="F202" s="413" t="s">
        <v>10</v>
      </c>
      <c r="G202" s="421">
        <v>2021</v>
      </c>
      <c r="H202" s="17">
        <v>17.049999999999997</v>
      </c>
      <c r="I202" s="142"/>
      <c r="J202" s="124"/>
      <c r="K202" s="177"/>
    </row>
    <row r="203" spans="2:11" s="110" customFormat="1" ht="12">
      <c r="B203" s="511"/>
      <c r="C203" s="337" t="s">
        <v>0</v>
      </c>
      <c r="D203" s="276" t="s">
        <v>169</v>
      </c>
      <c r="E203" s="180" t="s">
        <v>180</v>
      </c>
      <c r="F203" s="413" t="s">
        <v>10</v>
      </c>
      <c r="G203" s="421">
        <v>2021</v>
      </c>
      <c r="H203" s="17">
        <v>18.08092485549133</v>
      </c>
      <c r="I203" s="142"/>
      <c r="J203" s="124"/>
      <c r="K203" s="177"/>
    </row>
    <row r="204" spans="2:11" s="110" customFormat="1" ht="12">
      <c r="B204" s="511"/>
      <c r="C204" s="337" t="s">
        <v>0</v>
      </c>
      <c r="D204" s="276" t="s">
        <v>169</v>
      </c>
      <c r="E204" s="180" t="s">
        <v>181</v>
      </c>
      <c r="F204" s="413" t="s">
        <v>10</v>
      </c>
      <c r="G204" s="421">
        <v>2021</v>
      </c>
      <c r="H204" s="17">
        <v>10.5</v>
      </c>
      <c r="I204" s="142"/>
      <c r="J204" s="124"/>
      <c r="K204" s="177"/>
    </row>
    <row r="205" spans="2:11" s="110" customFormat="1" ht="12">
      <c r="B205" s="511"/>
      <c r="C205" s="337" t="s">
        <v>0</v>
      </c>
      <c r="D205" s="276" t="s">
        <v>169</v>
      </c>
      <c r="E205" s="180" t="s">
        <v>182</v>
      </c>
      <c r="F205" s="413" t="s">
        <v>10</v>
      </c>
      <c r="G205" s="421">
        <v>2020</v>
      </c>
      <c r="H205" s="17">
        <v>25.109729410392383</v>
      </c>
      <c r="I205" s="142"/>
      <c r="J205" s="124"/>
      <c r="K205" s="177"/>
    </row>
    <row r="206" spans="2:11" s="110" customFormat="1" ht="12">
      <c r="B206" s="511"/>
      <c r="C206" s="337" t="s">
        <v>0</v>
      </c>
      <c r="D206" s="276" t="s">
        <v>169</v>
      </c>
      <c r="E206" s="180" t="s">
        <v>183</v>
      </c>
      <c r="F206" s="413" t="s">
        <v>10</v>
      </c>
      <c r="G206" s="421">
        <v>2021</v>
      </c>
      <c r="H206" s="17">
        <v>17.420118343195263</v>
      </c>
      <c r="I206" s="142"/>
      <c r="J206" s="124"/>
      <c r="K206" s="177"/>
    </row>
    <row r="207" spans="2:11" s="110" customFormat="1" ht="12">
      <c r="B207" s="511"/>
      <c r="C207" s="337" t="s">
        <v>0</v>
      </c>
      <c r="D207" s="413" t="s">
        <v>139</v>
      </c>
      <c r="E207" s="180" t="s">
        <v>184</v>
      </c>
      <c r="F207" s="413" t="s">
        <v>10</v>
      </c>
      <c r="G207" s="421">
        <v>2021</v>
      </c>
      <c r="H207" s="17">
        <v>25</v>
      </c>
      <c r="I207" s="142"/>
      <c r="J207" s="124"/>
      <c r="K207" s="177"/>
    </row>
    <row r="208" spans="2:11" s="110" customFormat="1" ht="12">
      <c r="B208" s="511"/>
      <c r="C208" s="337" t="s">
        <v>0</v>
      </c>
      <c r="D208" s="276" t="s">
        <v>169</v>
      </c>
      <c r="E208" s="180" t="s">
        <v>185</v>
      </c>
      <c r="F208" s="413" t="s">
        <v>10</v>
      </c>
      <c r="G208" s="421">
        <v>2022</v>
      </c>
      <c r="H208" s="17">
        <v>5.045871559633027</v>
      </c>
      <c r="I208" s="142"/>
      <c r="J208" s="124"/>
      <c r="K208" s="177"/>
    </row>
    <row r="209" spans="2:11" s="110" customFormat="1" ht="12">
      <c r="B209" s="511"/>
      <c r="C209" s="337" t="s">
        <v>0</v>
      </c>
      <c r="D209" s="413" t="s">
        <v>139</v>
      </c>
      <c r="E209" s="180" t="s">
        <v>186</v>
      </c>
      <c r="F209" s="413" t="s">
        <v>10</v>
      </c>
      <c r="G209" s="421">
        <v>2020</v>
      </c>
      <c r="H209" s="17">
        <v>25</v>
      </c>
      <c r="I209" s="142"/>
      <c r="J209" s="124"/>
      <c r="K209" s="177"/>
    </row>
    <row r="210" spans="2:11" s="110" customFormat="1" ht="12">
      <c r="B210" s="511"/>
      <c r="C210" s="337" t="s">
        <v>0</v>
      </c>
      <c r="D210" s="413" t="s">
        <v>139</v>
      </c>
      <c r="E210" s="180" t="s">
        <v>198</v>
      </c>
      <c r="F210" s="413" t="s">
        <v>10</v>
      </c>
      <c r="G210" s="421">
        <v>2021</v>
      </c>
      <c r="H210" s="17">
        <v>25.09025270758123</v>
      </c>
      <c r="I210" s="142"/>
      <c r="J210" s="124"/>
      <c r="K210" s="177"/>
    </row>
    <row r="211" spans="2:11" s="110" customFormat="1" ht="12">
      <c r="B211" s="511"/>
      <c r="C211" s="337" t="s">
        <v>0</v>
      </c>
      <c r="D211" s="413" t="s">
        <v>139</v>
      </c>
      <c r="E211" s="180" t="s">
        <v>187</v>
      </c>
      <c r="F211" s="413" t="s">
        <v>10</v>
      </c>
      <c r="G211" s="421">
        <v>2022</v>
      </c>
      <c r="H211" s="17">
        <v>25</v>
      </c>
      <c r="I211" s="142"/>
      <c r="J211" s="124"/>
      <c r="K211" s="177"/>
    </row>
    <row r="212" spans="2:11" s="110" customFormat="1" ht="12">
      <c r="B212" s="511"/>
      <c r="C212" s="337" t="s">
        <v>0</v>
      </c>
      <c r="D212" s="413" t="s">
        <v>139</v>
      </c>
      <c r="E212" s="180" t="s">
        <v>188</v>
      </c>
      <c r="F212" s="413" t="s">
        <v>10</v>
      </c>
      <c r="G212" s="421">
        <v>2022</v>
      </c>
      <c r="H212" s="17">
        <v>23.626373626373624</v>
      </c>
      <c r="I212" s="142"/>
      <c r="J212" s="124"/>
      <c r="K212" s="177"/>
    </row>
    <row r="213" spans="2:11" s="110" customFormat="1" ht="12">
      <c r="B213" s="511"/>
      <c r="C213" s="337" t="s">
        <v>0</v>
      </c>
      <c r="D213" s="413" t="s">
        <v>139</v>
      </c>
      <c r="E213" s="180" t="s">
        <v>189</v>
      </c>
      <c r="F213" s="413" t="s">
        <v>10</v>
      </c>
      <c r="G213" s="421">
        <v>2021</v>
      </c>
      <c r="H213" s="17">
        <v>24.545454545454547</v>
      </c>
      <c r="I213" s="142"/>
      <c r="J213" s="124"/>
      <c r="K213" s="177"/>
    </row>
    <row r="214" spans="2:11" s="110" customFormat="1" ht="12">
      <c r="B214" s="511"/>
      <c r="C214" s="337" t="s">
        <v>0</v>
      </c>
      <c r="D214" s="413" t="s">
        <v>139</v>
      </c>
      <c r="E214" s="180" t="s">
        <v>190</v>
      </c>
      <c r="F214" s="413" t="s">
        <v>10</v>
      </c>
      <c r="G214" s="421">
        <v>2021</v>
      </c>
      <c r="H214" s="17">
        <v>24.545454545454547</v>
      </c>
      <c r="I214" s="142"/>
      <c r="J214" s="124"/>
      <c r="K214" s="177"/>
    </row>
    <row r="215" spans="2:11" s="110" customFormat="1" ht="12">
      <c r="B215" s="511"/>
      <c r="C215" s="337" t="s">
        <v>0</v>
      </c>
      <c r="D215" s="413" t="s">
        <v>139</v>
      </c>
      <c r="E215" s="180" t="s">
        <v>191</v>
      </c>
      <c r="F215" s="413" t="s">
        <v>10</v>
      </c>
      <c r="G215" s="421">
        <v>2021</v>
      </c>
      <c r="H215" s="17">
        <v>24</v>
      </c>
      <c r="I215" s="142"/>
      <c r="J215" s="124"/>
      <c r="K215" s="177"/>
    </row>
    <row r="216" spans="2:11" s="110" customFormat="1" ht="37.5">
      <c r="B216" s="511"/>
      <c r="C216" s="337" t="s">
        <v>0</v>
      </c>
      <c r="D216" s="276" t="s">
        <v>169</v>
      </c>
      <c r="E216" s="180" t="s">
        <v>340</v>
      </c>
      <c r="F216" s="413" t="s">
        <v>10</v>
      </c>
      <c r="G216" s="421">
        <v>2021</v>
      </c>
      <c r="H216" s="17">
        <v>31.055032371983522</v>
      </c>
      <c r="I216" s="142"/>
      <c r="J216" s="124"/>
      <c r="K216" s="177"/>
    </row>
    <row r="217" spans="2:11" s="110" customFormat="1" ht="12">
      <c r="B217" s="511"/>
      <c r="C217" s="337" t="s">
        <v>0</v>
      </c>
      <c r="D217" s="413" t="s">
        <v>139</v>
      </c>
      <c r="E217" s="180" t="s">
        <v>193</v>
      </c>
      <c r="F217" s="413" t="s">
        <v>10</v>
      </c>
      <c r="G217" s="421">
        <v>2021</v>
      </c>
      <c r="H217" s="17">
        <v>162.98600311041992</v>
      </c>
      <c r="I217" s="142"/>
      <c r="J217" s="124"/>
      <c r="K217" s="177"/>
    </row>
    <row r="218" spans="2:11" s="110" customFormat="1" ht="24.75">
      <c r="B218" s="511"/>
      <c r="C218" s="337" t="s">
        <v>0</v>
      </c>
      <c r="D218" s="413" t="s">
        <v>139</v>
      </c>
      <c r="E218" s="180" t="s">
        <v>200</v>
      </c>
      <c r="F218" s="413" t="s">
        <v>10</v>
      </c>
      <c r="G218" s="421">
        <v>2022</v>
      </c>
      <c r="H218" s="17">
        <v>33.63242165447492</v>
      </c>
      <c r="I218" s="158"/>
      <c r="J218" s="124"/>
      <c r="K218" s="177"/>
    </row>
    <row r="219" spans="2:11" s="110" customFormat="1" ht="12">
      <c r="B219" s="511"/>
      <c r="C219" s="337" t="s">
        <v>0</v>
      </c>
      <c r="D219" s="413" t="s">
        <v>139</v>
      </c>
      <c r="E219" s="180" t="s">
        <v>195</v>
      </c>
      <c r="F219" s="413" t="s">
        <v>10</v>
      </c>
      <c r="G219" s="421">
        <v>2022</v>
      </c>
      <c r="H219" s="17">
        <v>75</v>
      </c>
      <c r="I219" s="142"/>
      <c r="J219" s="124"/>
      <c r="K219" s="177"/>
    </row>
    <row r="220" spans="2:11" s="110" customFormat="1" ht="12">
      <c r="B220" s="511"/>
      <c r="C220" s="337" t="s">
        <v>0</v>
      </c>
      <c r="D220" s="413" t="s">
        <v>139</v>
      </c>
      <c r="E220" s="180" t="s">
        <v>196</v>
      </c>
      <c r="F220" s="413" t="s">
        <v>10</v>
      </c>
      <c r="G220" s="421">
        <v>2022</v>
      </c>
      <c r="H220" s="17">
        <v>295</v>
      </c>
      <c r="I220" s="142"/>
      <c r="J220" s="124"/>
      <c r="K220" s="177"/>
    </row>
    <row r="221" spans="2:11" s="117" customFormat="1" ht="27.75" customHeight="1" thickBot="1">
      <c r="B221" s="511"/>
      <c r="C221" s="118" t="s">
        <v>0</v>
      </c>
      <c r="D221" s="113"/>
      <c r="E221" s="114" t="s">
        <v>173</v>
      </c>
      <c r="F221" s="115" t="s">
        <v>10</v>
      </c>
      <c r="G221" s="116"/>
      <c r="H221" s="212">
        <f>SUM(H201:H220)</f>
        <v>898.9841884545923</v>
      </c>
      <c r="I221" s="178"/>
      <c r="J221" s="124"/>
      <c r="K221" s="177"/>
    </row>
    <row r="222" spans="2:10" s="99" customFormat="1" ht="13.5" thickBot="1">
      <c r="B222" s="512"/>
      <c r="C222" s="489" t="s">
        <v>92</v>
      </c>
      <c r="D222" s="490"/>
      <c r="E222" s="490"/>
      <c r="F222" s="490"/>
      <c r="G222" s="490"/>
      <c r="H222" s="20">
        <f>+H221</f>
        <v>898.9841884545923</v>
      </c>
      <c r="J222" s="124"/>
    </row>
    <row r="223" spans="2:10" s="61" customFormat="1" ht="12">
      <c r="B223" s="511" t="s">
        <v>175</v>
      </c>
      <c r="C223" s="111" t="s">
        <v>0</v>
      </c>
      <c r="D223" s="16" t="s">
        <v>169</v>
      </c>
      <c r="E223" s="180" t="s">
        <v>178</v>
      </c>
      <c r="F223" s="112" t="s">
        <v>10</v>
      </c>
      <c r="G223" s="126">
        <v>2020</v>
      </c>
      <c r="H223" s="157">
        <v>3.791256713777938</v>
      </c>
      <c r="I223" s="175"/>
      <c r="J223" s="176"/>
    </row>
    <row r="224" spans="2:10" s="61" customFormat="1" ht="12">
      <c r="B224" s="511"/>
      <c r="C224" s="111" t="s">
        <v>0</v>
      </c>
      <c r="D224" s="16" t="s">
        <v>169</v>
      </c>
      <c r="E224" s="120" t="s">
        <v>179</v>
      </c>
      <c r="F224" s="112" t="s">
        <v>10</v>
      </c>
      <c r="G224" s="126">
        <v>2021</v>
      </c>
      <c r="H224" s="157">
        <v>5.524865552984089</v>
      </c>
      <c r="I224" s="175"/>
      <c r="J224" s="176"/>
    </row>
    <row r="225" spans="2:10" s="61" customFormat="1" ht="12">
      <c r="B225" s="511"/>
      <c r="C225" s="111" t="s">
        <v>0</v>
      </c>
      <c r="D225" s="16" t="s">
        <v>169</v>
      </c>
      <c r="E225" s="120" t="s">
        <v>180</v>
      </c>
      <c r="F225" s="112" t="s">
        <v>10</v>
      </c>
      <c r="G225" s="126">
        <v>2021</v>
      </c>
      <c r="H225" s="157">
        <v>5.962318250727697</v>
      </c>
      <c r="I225" s="175"/>
      <c r="J225" s="176"/>
    </row>
    <row r="226" spans="2:10" s="61" customFormat="1" ht="12">
      <c r="B226" s="511"/>
      <c r="C226" s="111" t="s">
        <v>0</v>
      </c>
      <c r="D226" s="16" t="s">
        <v>169</v>
      </c>
      <c r="E226" s="120" t="s">
        <v>181</v>
      </c>
      <c r="F226" s="112" t="s">
        <v>10</v>
      </c>
      <c r="G226" s="126">
        <v>2021</v>
      </c>
      <c r="H226" s="157">
        <v>3.402409871339175</v>
      </c>
      <c r="I226" s="175"/>
      <c r="J226" s="176"/>
    </row>
    <row r="227" spans="2:10" s="61" customFormat="1" ht="12">
      <c r="B227" s="511"/>
      <c r="C227" s="111" t="s">
        <v>0</v>
      </c>
      <c r="D227" s="16" t="s">
        <v>169</v>
      </c>
      <c r="E227" s="180" t="s">
        <v>182</v>
      </c>
      <c r="F227" s="112" t="s">
        <v>10</v>
      </c>
      <c r="G227" s="126">
        <v>2020</v>
      </c>
      <c r="H227" s="157">
        <v>7.938956366458076</v>
      </c>
      <c r="I227" s="175"/>
      <c r="J227" s="176"/>
    </row>
    <row r="228" spans="2:10" s="61" customFormat="1" ht="12">
      <c r="B228" s="511"/>
      <c r="C228" s="111" t="s">
        <v>0</v>
      </c>
      <c r="D228" s="16" t="s">
        <v>169</v>
      </c>
      <c r="E228" s="120" t="s">
        <v>183</v>
      </c>
      <c r="F228" s="112" t="s">
        <v>10</v>
      </c>
      <c r="G228" s="126">
        <v>2021</v>
      </c>
      <c r="H228" s="157">
        <v>5.962318250727697</v>
      </c>
      <c r="I228" s="175"/>
      <c r="J228" s="176"/>
    </row>
    <row r="229" spans="2:10" s="61" customFormat="1" ht="12">
      <c r="B229" s="511"/>
      <c r="C229" s="111" t="s">
        <v>0</v>
      </c>
      <c r="D229" s="108" t="s">
        <v>139</v>
      </c>
      <c r="E229" s="120" t="s">
        <v>184</v>
      </c>
      <c r="F229" s="112" t="s">
        <v>10</v>
      </c>
      <c r="G229" s="126">
        <v>2021</v>
      </c>
      <c r="H229" s="157">
        <v>8.100975884140894</v>
      </c>
      <c r="I229" s="175"/>
      <c r="J229" s="176"/>
    </row>
    <row r="230" spans="2:10" s="61" customFormat="1" ht="12">
      <c r="B230" s="511"/>
      <c r="C230" s="111" t="s">
        <v>0</v>
      </c>
      <c r="D230" s="16" t="s">
        <v>169</v>
      </c>
      <c r="E230" s="120" t="s">
        <v>185</v>
      </c>
      <c r="F230" s="112" t="s">
        <v>10</v>
      </c>
      <c r="G230" s="126">
        <v>2022</v>
      </c>
      <c r="H230" s="157">
        <v>1.6201951768281786</v>
      </c>
      <c r="I230" s="175"/>
      <c r="J230" s="176"/>
    </row>
    <row r="231" spans="2:10" s="61" customFormat="1" ht="12">
      <c r="B231" s="511"/>
      <c r="C231" s="111" t="s">
        <v>0</v>
      </c>
      <c r="D231" s="108" t="s">
        <v>139</v>
      </c>
      <c r="E231" s="120" t="s">
        <v>186</v>
      </c>
      <c r="F231" s="112" t="s">
        <v>10</v>
      </c>
      <c r="G231" s="126">
        <v>2020</v>
      </c>
      <c r="H231" s="157">
        <v>8.100975884140892</v>
      </c>
      <c r="I231" s="175"/>
      <c r="J231" s="176"/>
    </row>
    <row r="232" spans="2:10" s="61" customFormat="1" ht="12">
      <c r="B232" s="511"/>
      <c r="C232" s="111" t="s">
        <v>0</v>
      </c>
      <c r="D232" s="108" t="s">
        <v>139</v>
      </c>
      <c r="E232" s="119" t="s">
        <v>198</v>
      </c>
      <c r="F232" s="112" t="s">
        <v>10</v>
      </c>
      <c r="G232" s="126">
        <v>2021</v>
      </c>
      <c r="H232" s="157">
        <v>8.100975884140894</v>
      </c>
      <c r="I232" s="175"/>
      <c r="J232" s="176"/>
    </row>
    <row r="233" spans="2:10" s="61" customFormat="1" ht="12">
      <c r="B233" s="511"/>
      <c r="C233" s="111" t="s">
        <v>0</v>
      </c>
      <c r="D233" s="108" t="s">
        <v>139</v>
      </c>
      <c r="E233" s="120" t="s">
        <v>187</v>
      </c>
      <c r="F233" s="112" t="s">
        <v>10</v>
      </c>
      <c r="G233" s="126">
        <v>2022</v>
      </c>
      <c r="H233" s="157">
        <v>8.100975884140894</v>
      </c>
      <c r="I233" s="175"/>
      <c r="J233" s="176"/>
    </row>
    <row r="234" spans="2:10" s="61" customFormat="1" ht="12">
      <c r="B234" s="511"/>
      <c r="C234" s="111" t="s">
        <v>0</v>
      </c>
      <c r="D234" s="108" t="s">
        <v>139</v>
      </c>
      <c r="E234" s="180" t="s">
        <v>188</v>
      </c>
      <c r="F234" s="112" t="s">
        <v>10</v>
      </c>
      <c r="G234" s="126">
        <v>2022</v>
      </c>
      <c r="H234" s="157">
        <v>8.100975884140894</v>
      </c>
      <c r="I234" s="175"/>
      <c r="J234" s="176"/>
    </row>
    <row r="235" spans="2:10" s="61" customFormat="1" ht="12">
      <c r="B235" s="511"/>
      <c r="C235" s="111" t="s">
        <v>0</v>
      </c>
      <c r="D235" s="108" t="s">
        <v>139</v>
      </c>
      <c r="E235" s="120" t="s">
        <v>189</v>
      </c>
      <c r="F235" s="112" t="s">
        <v>10</v>
      </c>
      <c r="G235" s="126">
        <v>2021</v>
      </c>
      <c r="H235" s="157">
        <v>8.100975884140894</v>
      </c>
      <c r="I235" s="175"/>
      <c r="J235" s="176"/>
    </row>
    <row r="236" spans="2:10" s="61" customFormat="1" ht="12">
      <c r="B236" s="511"/>
      <c r="C236" s="111" t="s">
        <v>0</v>
      </c>
      <c r="D236" s="108" t="s">
        <v>139</v>
      </c>
      <c r="E236" s="120" t="s">
        <v>190</v>
      </c>
      <c r="F236" s="112" t="s">
        <v>10</v>
      </c>
      <c r="G236" s="126">
        <v>2021</v>
      </c>
      <c r="H236" s="157">
        <v>8.100975884140894</v>
      </c>
      <c r="I236" s="175"/>
      <c r="J236" s="176"/>
    </row>
    <row r="237" spans="2:10" s="61" customFormat="1" ht="12">
      <c r="B237" s="511"/>
      <c r="C237" s="111" t="s">
        <v>0</v>
      </c>
      <c r="D237" s="108" t="s">
        <v>139</v>
      </c>
      <c r="E237" s="120" t="s">
        <v>191</v>
      </c>
      <c r="F237" s="112" t="s">
        <v>10</v>
      </c>
      <c r="G237" s="126">
        <v>2021</v>
      </c>
      <c r="H237" s="157">
        <v>8.100975884140894</v>
      </c>
      <c r="I237" s="175"/>
      <c r="J237" s="176"/>
    </row>
    <row r="238" spans="2:10" s="61" customFormat="1" ht="37.5">
      <c r="B238" s="511"/>
      <c r="C238" s="111" t="s">
        <v>0</v>
      </c>
      <c r="D238" s="16" t="s">
        <v>169</v>
      </c>
      <c r="E238" s="120" t="s">
        <v>340</v>
      </c>
      <c r="F238" s="112" t="s">
        <v>10</v>
      </c>
      <c r="G238" s="126">
        <v>2021</v>
      </c>
      <c r="H238" s="157">
        <v>10.207229614017525</v>
      </c>
      <c r="I238" s="175"/>
      <c r="J238" s="176"/>
    </row>
    <row r="239" spans="2:10" s="61" customFormat="1" ht="12">
      <c r="B239" s="511"/>
      <c r="C239" s="111" t="s">
        <v>0</v>
      </c>
      <c r="D239" s="108" t="s">
        <v>139</v>
      </c>
      <c r="E239" s="120" t="s">
        <v>193</v>
      </c>
      <c r="F239" s="112" t="s">
        <v>10</v>
      </c>
      <c r="G239" s="126">
        <v>2021</v>
      </c>
      <c r="H239" s="157">
        <v>53.06139204112285</v>
      </c>
      <c r="I239" s="175"/>
      <c r="J239" s="176"/>
    </row>
    <row r="240" spans="2:10" s="61" customFormat="1" ht="24.75">
      <c r="B240" s="511"/>
      <c r="C240" s="111" t="s">
        <v>0</v>
      </c>
      <c r="D240" s="108" t="s">
        <v>139</v>
      </c>
      <c r="E240" s="120" t="s">
        <v>200</v>
      </c>
      <c r="F240" s="112" t="s">
        <v>10</v>
      </c>
      <c r="G240" s="126">
        <v>2022</v>
      </c>
      <c r="H240" s="157">
        <v>11.131403208603599</v>
      </c>
      <c r="I240" s="158"/>
      <c r="J240" s="176"/>
    </row>
    <row r="241" spans="2:10" s="61" customFormat="1" ht="12">
      <c r="B241" s="511"/>
      <c r="C241" s="111" t="s">
        <v>0</v>
      </c>
      <c r="D241" s="108" t="s">
        <v>139</v>
      </c>
      <c r="E241" s="120" t="s">
        <v>195</v>
      </c>
      <c r="F241" s="112" t="s">
        <v>10</v>
      </c>
      <c r="G241" s="126">
        <v>2022</v>
      </c>
      <c r="H241" s="157">
        <v>24.302927652422678</v>
      </c>
      <c r="I241" s="175"/>
      <c r="J241" s="176"/>
    </row>
    <row r="242" spans="2:10" s="61" customFormat="1" ht="12">
      <c r="B242" s="511"/>
      <c r="C242" s="111" t="s">
        <v>0</v>
      </c>
      <c r="D242" s="108" t="s">
        <v>139</v>
      </c>
      <c r="E242" s="120" t="s">
        <v>196</v>
      </c>
      <c r="F242" s="112" t="s">
        <v>10</v>
      </c>
      <c r="G242" s="126">
        <v>2022</v>
      </c>
      <c r="H242" s="157">
        <v>95.59151543286252</v>
      </c>
      <c r="I242" s="175"/>
      <c r="J242" s="176"/>
    </row>
    <row r="243" spans="2:10" s="117" customFormat="1" ht="32.25" customHeight="1" thickBot="1">
      <c r="B243" s="511"/>
      <c r="C243" s="118" t="s">
        <v>0</v>
      </c>
      <c r="D243" s="435"/>
      <c r="E243" s="436" t="s">
        <v>173</v>
      </c>
      <c r="F243" s="437" t="s">
        <v>10</v>
      </c>
      <c r="G243" s="438"/>
      <c r="H243" s="439">
        <f>SUM(H223:H242)</f>
        <v>293.30459520499915</v>
      </c>
      <c r="I243" s="175"/>
      <c r="J243" s="176"/>
    </row>
    <row r="244" spans="2:8" s="99" customFormat="1" ht="13.5" thickBot="1">
      <c r="B244" s="512"/>
      <c r="C244" s="489" t="s">
        <v>92</v>
      </c>
      <c r="D244" s="490"/>
      <c r="E244" s="490"/>
      <c r="F244" s="490"/>
      <c r="G244" s="490"/>
      <c r="H244" s="20">
        <f>+H243</f>
        <v>293.30459520499915</v>
      </c>
    </row>
    <row r="245" spans="2:9" s="121" customFormat="1" ht="25.5" thickBot="1">
      <c r="B245" s="487" t="s">
        <v>176</v>
      </c>
      <c r="C245" s="88" t="s">
        <v>199</v>
      </c>
      <c r="D245" s="149" t="s">
        <v>197</v>
      </c>
      <c r="E245" s="161" t="s">
        <v>177</v>
      </c>
      <c r="F245" s="91" t="s">
        <v>10</v>
      </c>
      <c r="G245" s="125">
        <v>2020</v>
      </c>
      <c r="H245" s="157">
        <v>33.430499999999995</v>
      </c>
      <c r="I245" s="182"/>
    </row>
    <row r="246" spans="2:8" s="99" customFormat="1" ht="13.5" thickBot="1">
      <c r="B246" s="488"/>
      <c r="C246" s="489" t="s">
        <v>92</v>
      </c>
      <c r="D246" s="490"/>
      <c r="E246" s="490"/>
      <c r="F246" s="490"/>
      <c r="G246" s="490"/>
      <c r="H246" s="20">
        <f>SUM(H245)</f>
        <v>33.430499999999995</v>
      </c>
    </row>
    <row r="247" spans="2:17" ht="24" customHeight="1">
      <c r="B247" s="480" t="s">
        <v>208</v>
      </c>
      <c r="C247" s="149" t="s">
        <v>0</v>
      </c>
      <c r="D247" s="149" t="s">
        <v>168</v>
      </c>
      <c r="E247" s="154" t="s">
        <v>205</v>
      </c>
      <c r="F247" s="149" t="s">
        <v>206</v>
      </c>
      <c r="G247" s="190">
        <v>2023</v>
      </c>
      <c r="H247" s="157">
        <v>207.45187200219496</v>
      </c>
      <c r="J247" s="283"/>
      <c r="K247" s="284"/>
      <c r="L247" s="285"/>
      <c r="M247" s="286"/>
      <c r="N247" s="287"/>
      <c r="O247" s="287"/>
      <c r="P247" s="287"/>
      <c r="Q247" s="288"/>
    </row>
    <row r="248" spans="2:17" ht="24" customHeight="1" thickBot="1">
      <c r="B248" s="460"/>
      <c r="C248" s="461" t="s">
        <v>92</v>
      </c>
      <c r="D248" s="462"/>
      <c r="E248" s="462"/>
      <c r="F248" s="462"/>
      <c r="G248" s="462"/>
      <c r="H248" s="160">
        <f>SUM(H247)</f>
        <v>207.45187200219496</v>
      </c>
      <c r="J248" s="153"/>
      <c r="K248" s="153"/>
      <c r="L248" s="285"/>
      <c r="M248" s="286"/>
      <c r="N248" s="287"/>
      <c r="O248" s="287"/>
      <c r="P248" s="287"/>
      <c r="Q248" s="288"/>
    </row>
    <row r="249" spans="2:10" s="99" customFormat="1" ht="12">
      <c r="B249" s="468" t="s">
        <v>209</v>
      </c>
      <c r="C249" s="143" t="s">
        <v>0</v>
      </c>
      <c r="D249" s="143" t="s">
        <v>168</v>
      </c>
      <c r="E249" s="145" t="s">
        <v>205</v>
      </c>
      <c r="F249" s="143" t="s">
        <v>206</v>
      </c>
      <c r="G249" s="144">
        <v>2023</v>
      </c>
      <c r="H249" s="157">
        <v>103.72593600109748</v>
      </c>
      <c r="I249" s="249"/>
      <c r="J249" s="171"/>
    </row>
    <row r="250" spans="2:10" s="122" customFormat="1" ht="12">
      <c r="B250" s="484"/>
      <c r="C250" s="150" t="s">
        <v>0</v>
      </c>
      <c r="D250" s="150" t="s">
        <v>168</v>
      </c>
      <c r="E250" s="155" t="s">
        <v>207</v>
      </c>
      <c r="F250" s="150" t="s">
        <v>107</v>
      </c>
      <c r="G250" s="156">
        <v>2024</v>
      </c>
      <c r="H250" s="157">
        <v>188.1723405634734</v>
      </c>
      <c r="I250" s="250"/>
      <c r="J250" s="141"/>
    </row>
    <row r="251" spans="2:8" s="127" customFormat="1" ht="13.5" thickBot="1">
      <c r="B251" s="460"/>
      <c r="C251" s="461" t="s">
        <v>92</v>
      </c>
      <c r="D251" s="462"/>
      <c r="E251" s="462"/>
      <c r="F251" s="462"/>
      <c r="G251" s="462"/>
      <c r="H251" s="160">
        <f>SUM(H249:H250)</f>
        <v>291.8982765645709</v>
      </c>
    </row>
    <row r="252" spans="2:9" s="146" customFormat="1" ht="12">
      <c r="B252" s="468" t="s">
        <v>210</v>
      </c>
      <c r="C252" s="143" t="s">
        <v>211</v>
      </c>
      <c r="D252" s="143" t="s">
        <v>211</v>
      </c>
      <c r="E252" s="162" t="s">
        <v>223</v>
      </c>
      <c r="F252" s="143" t="s">
        <v>10</v>
      </c>
      <c r="G252" s="144">
        <v>2022</v>
      </c>
      <c r="H252" s="404">
        <v>1.7645171639396857</v>
      </c>
      <c r="I252" s="152"/>
    </row>
    <row r="253" spans="2:10" s="127" customFormat="1" ht="13.5" thickBot="1">
      <c r="B253" s="460"/>
      <c r="C253" s="461" t="s">
        <v>92</v>
      </c>
      <c r="D253" s="462"/>
      <c r="E253" s="462"/>
      <c r="F253" s="462"/>
      <c r="G253" s="462"/>
      <c r="H253" s="380">
        <f>SUM(H252)</f>
        <v>1.7645171639396857</v>
      </c>
      <c r="I253" s="158"/>
      <c r="J253" s="171"/>
    </row>
    <row r="254" spans="2:10" s="121" customFormat="1" ht="33" customHeight="1">
      <c r="B254" s="468" t="s">
        <v>250</v>
      </c>
      <c r="C254" s="143" t="s">
        <v>228</v>
      </c>
      <c r="D254" s="143" t="s">
        <v>228</v>
      </c>
      <c r="E254" s="162" t="s">
        <v>212</v>
      </c>
      <c r="F254" s="143" t="s">
        <v>10</v>
      </c>
      <c r="G254" s="144">
        <v>2021</v>
      </c>
      <c r="H254" s="157">
        <v>139.5734428272845</v>
      </c>
      <c r="I254" s="146"/>
      <c r="J254" s="205"/>
    </row>
    <row r="255" spans="2:9" s="127" customFormat="1" ht="33" customHeight="1" thickBot="1">
      <c r="B255" s="460"/>
      <c r="C255" s="461" t="s">
        <v>92</v>
      </c>
      <c r="D255" s="462"/>
      <c r="E255" s="462"/>
      <c r="F255" s="462"/>
      <c r="G255" s="462"/>
      <c r="H255" s="159">
        <f>SUM(H254)</f>
        <v>139.5734428272845</v>
      </c>
      <c r="I255" s="129"/>
    </row>
    <row r="256" spans="2:8" s="127" customFormat="1" ht="12">
      <c r="B256" s="459" t="s">
        <v>219</v>
      </c>
      <c r="C256" s="168" t="s">
        <v>0</v>
      </c>
      <c r="D256" s="168" t="s">
        <v>213</v>
      </c>
      <c r="E256" s="169" t="s">
        <v>214</v>
      </c>
      <c r="F256" s="168" t="s">
        <v>215</v>
      </c>
      <c r="G256" s="144">
        <v>2022</v>
      </c>
      <c r="H256" s="214">
        <v>317</v>
      </c>
    </row>
    <row r="257" spans="2:9" s="122" customFormat="1" ht="12">
      <c r="B257" s="459"/>
      <c r="C257" s="168" t="s">
        <v>0</v>
      </c>
      <c r="D257" s="91" t="s">
        <v>169</v>
      </c>
      <c r="E257" s="145" t="s">
        <v>216</v>
      </c>
      <c r="F257" s="168" t="s">
        <v>215</v>
      </c>
      <c r="G257" s="144">
        <v>2023</v>
      </c>
      <c r="H257" s="214">
        <v>245</v>
      </c>
      <c r="I257" s="127"/>
    </row>
    <row r="258" spans="2:9" s="122" customFormat="1" ht="12">
      <c r="B258" s="459"/>
      <c r="C258" s="168" t="s">
        <v>0</v>
      </c>
      <c r="D258" s="168" t="s">
        <v>139</v>
      </c>
      <c r="E258" s="145" t="s">
        <v>248</v>
      </c>
      <c r="F258" s="168" t="s">
        <v>215</v>
      </c>
      <c r="G258" s="144">
        <v>2023</v>
      </c>
      <c r="H258" s="214">
        <v>217.12312218750768</v>
      </c>
      <c r="I258" s="127"/>
    </row>
    <row r="259" spans="2:8" s="122" customFormat="1" ht="12">
      <c r="B259" s="484"/>
      <c r="C259" s="91" t="s">
        <v>0</v>
      </c>
      <c r="D259" s="91" t="s">
        <v>169</v>
      </c>
      <c r="E259" s="90" t="s">
        <v>217</v>
      </c>
      <c r="F259" s="91" t="s">
        <v>218</v>
      </c>
      <c r="G259" s="156">
        <v>2023</v>
      </c>
      <c r="H259" s="215">
        <v>11.275303106677633</v>
      </c>
    </row>
    <row r="260" spans="2:8" s="61" customFormat="1" ht="13.5" thickBot="1">
      <c r="B260" s="460"/>
      <c r="C260" s="461" t="s">
        <v>92</v>
      </c>
      <c r="D260" s="462"/>
      <c r="E260" s="462"/>
      <c r="F260" s="462"/>
      <c r="G260" s="462"/>
      <c r="H260" s="160">
        <f>SUM(H256:H259)</f>
        <v>790.3984252941852</v>
      </c>
    </row>
    <row r="261" spans="2:8" s="152" customFormat="1" ht="12">
      <c r="B261" s="480" t="s">
        <v>221</v>
      </c>
      <c r="C261" s="149" t="s">
        <v>0</v>
      </c>
      <c r="D261" s="149" t="s">
        <v>169</v>
      </c>
      <c r="E261" s="154" t="s">
        <v>20</v>
      </c>
      <c r="F261" s="149" t="s">
        <v>10</v>
      </c>
      <c r="G261" s="190">
        <v>2012</v>
      </c>
      <c r="H261" s="109">
        <v>6.259917800353358</v>
      </c>
    </row>
    <row r="262" spans="2:8" s="152" customFormat="1" ht="12">
      <c r="B262" s="481"/>
      <c r="C262" s="150" t="s">
        <v>0</v>
      </c>
      <c r="D262" s="143" t="s">
        <v>169</v>
      </c>
      <c r="E262" s="155" t="s">
        <v>37</v>
      </c>
      <c r="F262" s="150" t="s">
        <v>10</v>
      </c>
      <c r="G262" s="156">
        <v>2010</v>
      </c>
      <c r="H262" s="157">
        <v>6.2599178003533575</v>
      </c>
    </row>
    <row r="263" spans="2:11" s="152" customFormat="1" ht="13.5" thickBot="1">
      <c r="B263" s="470"/>
      <c r="C263" s="482" t="s">
        <v>92</v>
      </c>
      <c r="D263" s="483"/>
      <c r="E263" s="483"/>
      <c r="F263" s="483"/>
      <c r="G263" s="483"/>
      <c r="H263" s="191">
        <f>SUM(H261:H262)</f>
        <v>12.519835600706717</v>
      </c>
      <c r="I263" s="129"/>
      <c r="J263" s="176"/>
      <c r="K263" s="209"/>
    </row>
    <row r="264" spans="2:8" s="152" customFormat="1" ht="12">
      <c r="B264" s="478" t="s">
        <v>222</v>
      </c>
      <c r="C264" s="188" t="s">
        <v>0</v>
      </c>
      <c r="D264" s="91" t="s">
        <v>169</v>
      </c>
      <c r="E264" s="162" t="s">
        <v>87</v>
      </c>
      <c r="F264" s="102" t="s">
        <v>10</v>
      </c>
      <c r="G264" s="143">
        <v>2008</v>
      </c>
      <c r="H264" s="109">
        <v>2.804997033402385</v>
      </c>
    </row>
    <row r="265" spans="2:8" s="152" customFormat="1" ht="12">
      <c r="B265" s="478"/>
      <c r="C265" s="62" t="s">
        <v>0</v>
      </c>
      <c r="D265" s="91" t="s">
        <v>169</v>
      </c>
      <c r="E265" s="56" t="s">
        <v>34</v>
      </c>
      <c r="F265" s="16" t="s">
        <v>10</v>
      </c>
      <c r="G265" s="16">
        <v>2009</v>
      </c>
      <c r="H265" s="219">
        <v>4.908744808454174</v>
      </c>
    </row>
    <row r="266" spans="2:8" s="152" customFormat="1" ht="12">
      <c r="B266" s="478"/>
      <c r="C266" s="62" t="s">
        <v>0</v>
      </c>
      <c r="D266" s="91" t="s">
        <v>169</v>
      </c>
      <c r="E266" s="56" t="s">
        <v>38</v>
      </c>
      <c r="F266" s="16" t="s">
        <v>10</v>
      </c>
      <c r="G266" s="16">
        <v>2010</v>
      </c>
      <c r="H266" s="219">
        <v>1.2021415857438797</v>
      </c>
    </row>
    <row r="267" spans="2:8" s="152" customFormat="1" ht="12">
      <c r="B267" s="478"/>
      <c r="C267" s="62" t="s">
        <v>0</v>
      </c>
      <c r="D267" s="91" t="s">
        <v>169</v>
      </c>
      <c r="E267" s="56" t="s">
        <v>43</v>
      </c>
      <c r="F267" s="16" t="s">
        <v>10</v>
      </c>
      <c r="G267" s="16">
        <v>2012</v>
      </c>
      <c r="H267" s="219">
        <v>0.6010707928719397</v>
      </c>
    </row>
    <row r="268" spans="2:16" s="127" customFormat="1" ht="12.75" customHeight="1">
      <c r="B268" s="478"/>
      <c r="C268" s="62" t="s">
        <v>0</v>
      </c>
      <c r="D268" s="91" t="s">
        <v>169</v>
      </c>
      <c r="E268" s="56" t="s">
        <v>39</v>
      </c>
      <c r="F268" s="16" t="s">
        <v>10</v>
      </c>
      <c r="G268" s="16">
        <v>2010</v>
      </c>
      <c r="H268" s="219">
        <v>1.803212378615819</v>
      </c>
      <c r="I268" s="152"/>
      <c r="K268" s="289"/>
      <c r="L268" s="289"/>
      <c r="M268" s="289"/>
      <c r="N268" s="289"/>
      <c r="O268" s="289"/>
      <c r="P268" s="289"/>
    </row>
    <row r="269" spans="2:16" s="127" customFormat="1" ht="12">
      <c r="B269" s="478"/>
      <c r="C269" s="62" t="s">
        <v>0</v>
      </c>
      <c r="D269" s="91" t="s">
        <v>169</v>
      </c>
      <c r="E269" s="56" t="s">
        <v>40</v>
      </c>
      <c r="F269" s="16" t="s">
        <v>10</v>
      </c>
      <c r="G269" s="16">
        <v>2011</v>
      </c>
      <c r="H269" s="219">
        <v>3.2057108953170115</v>
      </c>
      <c r="I269" s="152"/>
      <c r="K269" s="289"/>
      <c r="L269" s="289"/>
      <c r="M269" s="289"/>
      <c r="N269" s="289"/>
      <c r="O269" s="289"/>
      <c r="P269" s="290"/>
    </row>
    <row r="270" spans="2:16" s="158" customFormat="1" ht="12">
      <c r="B270" s="478"/>
      <c r="C270" s="62" t="s">
        <v>0</v>
      </c>
      <c r="D270" s="91" t="s">
        <v>169</v>
      </c>
      <c r="E270" s="56" t="s">
        <v>66</v>
      </c>
      <c r="F270" s="16" t="s">
        <v>10</v>
      </c>
      <c r="G270" s="16">
        <v>2008</v>
      </c>
      <c r="H270" s="219">
        <v>2.384247478392028</v>
      </c>
      <c r="I270" s="152"/>
      <c r="K270" s="289"/>
      <c r="L270" s="290"/>
      <c r="M270" s="289"/>
      <c r="N270" s="289"/>
      <c r="O270" s="289"/>
      <c r="P270" s="290"/>
    </row>
    <row r="271" spans="2:16" s="158" customFormat="1" ht="15" thickBot="1">
      <c r="B271" s="478"/>
      <c r="C271" s="14" t="s">
        <v>0</v>
      </c>
      <c r="D271" s="91" t="s">
        <v>169</v>
      </c>
      <c r="E271" s="64" t="s">
        <v>67</v>
      </c>
      <c r="F271" s="14" t="s">
        <v>10</v>
      </c>
      <c r="G271" s="14">
        <v>2008</v>
      </c>
      <c r="H271" s="222">
        <v>2.604640102445072</v>
      </c>
      <c r="I271" s="152"/>
      <c r="K271" s="291"/>
      <c r="L271" s="292"/>
      <c r="M271" s="292"/>
      <c r="N271" s="292"/>
      <c r="O271" s="289"/>
      <c r="P271" s="290"/>
    </row>
    <row r="272" spans="2:16" s="152" customFormat="1" ht="15" thickBot="1">
      <c r="B272" s="479"/>
      <c r="C272" s="476" t="s">
        <v>92</v>
      </c>
      <c r="D272" s="477"/>
      <c r="E272" s="477"/>
      <c r="F272" s="477"/>
      <c r="G272" s="477"/>
      <c r="H272" s="181">
        <f>SUM(H264:H271)</f>
        <v>19.514765075242305</v>
      </c>
      <c r="I272" s="129"/>
      <c r="J272" s="176"/>
      <c r="K272" s="209"/>
      <c r="L272" s="294"/>
      <c r="M272" s="294"/>
      <c r="N272" s="294"/>
      <c r="O272" s="293"/>
      <c r="P272" s="293"/>
    </row>
    <row r="273" spans="2:16" s="152" customFormat="1" ht="27.75" customHeight="1">
      <c r="B273" s="468" t="s">
        <v>244</v>
      </c>
      <c r="C273" s="168" t="s">
        <v>0</v>
      </c>
      <c r="D273" s="168" t="s">
        <v>168</v>
      </c>
      <c r="E273" s="169" t="s">
        <v>205</v>
      </c>
      <c r="F273" s="168" t="s">
        <v>206</v>
      </c>
      <c r="G273" s="144">
        <v>2023</v>
      </c>
      <c r="H273" s="215">
        <v>81.32113382486044</v>
      </c>
      <c r="I273" s="264"/>
      <c r="K273" s="289"/>
      <c r="L273" s="294"/>
      <c r="M273" s="294"/>
      <c r="N273" s="294"/>
      <c r="O273" s="293"/>
      <c r="P273" s="293"/>
    </row>
    <row r="274" spans="2:16" s="152" customFormat="1" ht="12.75">
      <c r="B274" s="484"/>
      <c r="C274" s="91" t="s">
        <v>0</v>
      </c>
      <c r="D274" s="91" t="s">
        <v>168</v>
      </c>
      <c r="E274" s="90" t="s">
        <v>207</v>
      </c>
      <c r="F274" s="91" t="s">
        <v>107</v>
      </c>
      <c r="G274" s="156">
        <v>2024</v>
      </c>
      <c r="H274" s="215">
        <v>228.81756612518362</v>
      </c>
      <c r="I274" s="209"/>
      <c r="K274" s="289"/>
      <c r="L274" s="293"/>
      <c r="M274" s="293"/>
      <c r="N274" s="295"/>
      <c r="O274" s="295"/>
      <c r="P274" s="295"/>
    </row>
    <row r="275" spans="2:15" s="152" customFormat="1" ht="13.5" thickBot="1">
      <c r="B275" s="460"/>
      <c r="C275" s="461" t="s">
        <v>92</v>
      </c>
      <c r="D275" s="462"/>
      <c r="E275" s="462"/>
      <c r="F275" s="462"/>
      <c r="G275" s="462"/>
      <c r="H275" s="159">
        <f>SUM(H273:H274)</f>
        <v>310.13869995004404</v>
      </c>
      <c r="I275" s="209"/>
      <c r="K275" s="127"/>
      <c r="L275" s="210"/>
      <c r="M275" s="210"/>
      <c r="O275" s="211"/>
    </row>
    <row r="276" spans="2:15" s="152" customFormat="1" ht="12.75">
      <c r="B276" s="468" t="s">
        <v>247</v>
      </c>
      <c r="C276" s="254" t="s">
        <v>211</v>
      </c>
      <c r="D276" s="254" t="s">
        <v>211</v>
      </c>
      <c r="E276" s="254" t="s">
        <v>283</v>
      </c>
      <c r="F276" s="253" t="s">
        <v>10</v>
      </c>
      <c r="G276" s="190">
        <v>2022</v>
      </c>
      <c r="H276" s="215">
        <v>0</v>
      </c>
      <c r="I276" s="278"/>
      <c r="K276" s="127"/>
      <c r="L276" s="210"/>
      <c r="M276" s="210"/>
      <c r="O276" s="211"/>
    </row>
    <row r="277" spans="2:15" s="152" customFormat="1" ht="13.5" thickBot="1">
      <c r="B277" s="460"/>
      <c r="C277" s="251"/>
      <c r="D277" s="252"/>
      <c r="E277" s="252"/>
      <c r="F277" s="252"/>
      <c r="G277" s="252"/>
      <c r="H277" s="160">
        <f>SUM(H276)</f>
        <v>0</v>
      </c>
      <c r="I277" s="248" t="s">
        <v>201</v>
      </c>
      <c r="K277" s="127"/>
      <c r="L277" s="210"/>
      <c r="M277" s="210"/>
      <c r="O277" s="211"/>
    </row>
    <row r="278" spans="2:24" s="152" customFormat="1" ht="15.75" customHeight="1">
      <c r="B278" s="468" t="s">
        <v>246</v>
      </c>
      <c r="C278" s="254" t="s">
        <v>211</v>
      </c>
      <c r="D278" s="254" t="s">
        <v>211</v>
      </c>
      <c r="E278" s="254" t="s">
        <v>283</v>
      </c>
      <c r="F278" s="168" t="s">
        <v>10</v>
      </c>
      <c r="G278" s="144">
        <v>2022</v>
      </c>
      <c r="H278" s="215">
        <v>39.25233644859813</v>
      </c>
      <c r="I278" s="278"/>
      <c r="L278" s="296"/>
      <c r="M278" s="296"/>
      <c r="N278" s="296"/>
      <c r="O278" s="297"/>
      <c r="P278" s="298"/>
      <c r="Q278" s="298"/>
      <c r="R278" s="298"/>
      <c r="S278" s="298"/>
      <c r="T278" s="299"/>
      <c r="U278" s="297"/>
      <c r="V278" s="297"/>
      <c r="W278" s="297"/>
      <c r="X278" s="297"/>
    </row>
    <row r="279" spans="2:24" s="152" customFormat="1" ht="15.75" thickBot="1">
      <c r="B279" s="460"/>
      <c r="C279" s="461" t="s">
        <v>92</v>
      </c>
      <c r="D279" s="462"/>
      <c r="E279" s="462"/>
      <c r="F279" s="462"/>
      <c r="G279" s="462"/>
      <c r="H279" s="160">
        <f>SUM(H278)</f>
        <v>39.25233644859813</v>
      </c>
      <c r="I279" s="209"/>
      <c r="L279" s="298"/>
      <c r="M279" s="298"/>
      <c r="N279" s="298"/>
      <c r="O279" s="298"/>
      <c r="P279" s="287"/>
      <c r="Q279" s="287"/>
      <c r="R279" s="287"/>
      <c r="S279" s="287"/>
      <c r="T279" s="300"/>
      <c r="U279" s="287"/>
      <c r="V279" s="287"/>
      <c r="W279" s="287"/>
      <c r="X279" s="287"/>
    </row>
    <row r="280" spans="2:24" s="268" customFormat="1" ht="30" customHeight="1">
      <c r="B280" s="474" t="s">
        <v>249</v>
      </c>
      <c r="C280" s="168" t="s">
        <v>0</v>
      </c>
      <c r="D280" s="168" t="s">
        <v>168</v>
      </c>
      <c r="E280" s="145" t="s">
        <v>205</v>
      </c>
      <c r="F280" s="143" t="s">
        <v>206</v>
      </c>
      <c r="G280" s="144">
        <v>2023</v>
      </c>
      <c r="H280" s="109">
        <v>39.415855680417046</v>
      </c>
      <c r="I280" s="269"/>
      <c r="L280" s="298"/>
      <c r="M280" s="298"/>
      <c r="N280" s="298"/>
      <c r="O280" s="298"/>
      <c r="P280" s="287"/>
      <c r="Q280" s="287"/>
      <c r="R280" s="287"/>
      <c r="S280" s="287"/>
      <c r="T280" s="300"/>
      <c r="U280" s="287"/>
      <c r="V280" s="287"/>
      <c r="W280" s="287"/>
      <c r="X280" s="287"/>
    </row>
    <row r="281" spans="2:24" s="152" customFormat="1" ht="15">
      <c r="B281" s="474"/>
      <c r="C281" s="62" t="s">
        <v>0</v>
      </c>
      <c r="D281" s="16" t="s">
        <v>169</v>
      </c>
      <c r="E281" s="145" t="s">
        <v>252</v>
      </c>
      <c r="F281" s="16" t="s">
        <v>10</v>
      </c>
      <c r="G281" s="267">
        <v>2022</v>
      </c>
      <c r="H281" s="219">
        <v>16.95668223360121</v>
      </c>
      <c r="L281" s="301"/>
      <c r="M281" s="302"/>
      <c r="N281" s="302"/>
      <c r="O281" s="302"/>
      <c r="P281" s="302"/>
      <c r="Q281" s="302"/>
      <c r="R281" s="302"/>
      <c r="S281" s="303"/>
      <c r="T281" s="302"/>
      <c r="U281" s="302"/>
      <c r="V281" s="302"/>
      <c r="W281" s="302"/>
      <c r="X281" s="304"/>
    </row>
    <row r="282" spans="2:9" s="61" customFormat="1" ht="12">
      <c r="B282" s="474"/>
      <c r="C282" s="168" t="s">
        <v>0</v>
      </c>
      <c r="D282" s="168" t="s">
        <v>168</v>
      </c>
      <c r="E282" s="155" t="s">
        <v>207</v>
      </c>
      <c r="F282" s="150" t="s">
        <v>107</v>
      </c>
      <c r="G282" s="156">
        <v>2024</v>
      </c>
      <c r="H282" s="219">
        <v>58.97808508148927</v>
      </c>
      <c r="I282" s="152"/>
    </row>
    <row r="283" spans="2:9" ht="12">
      <c r="B283" s="474"/>
      <c r="C283" s="62" t="s">
        <v>0</v>
      </c>
      <c r="D283" s="16" t="s">
        <v>169</v>
      </c>
      <c r="E283" s="145" t="s">
        <v>251</v>
      </c>
      <c r="F283" s="16" t="s">
        <v>10</v>
      </c>
      <c r="G283" s="267">
        <v>2022</v>
      </c>
      <c r="H283" s="219">
        <v>4.904620673722812</v>
      </c>
      <c r="I283" s="152"/>
    </row>
    <row r="284" spans="2:9" ht="12">
      <c r="B284" s="474"/>
      <c r="C284" s="62" t="s">
        <v>0</v>
      </c>
      <c r="D284" s="16" t="s">
        <v>169</v>
      </c>
      <c r="E284" s="145" t="s">
        <v>254</v>
      </c>
      <c r="F284" s="16" t="s">
        <v>10</v>
      </c>
      <c r="G284" s="267">
        <v>2024</v>
      </c>
      <c r="H284" s="219">
        <v>9.744322398692239</v>
      </c>
      <c r="I284" s="152"/>
    </row>
    <row r="285" spans="2:9" ht="12">
      <c r="B285" s="474"/>
      <c r="C285" s="62" t="s">
        <v>0</v>
      </c>
      <c r="D285" s="16" t="s">
        <v>169</v>
      </c>
      <c r="E285" s="145" t="s">
        <v>255</v>
      </c>
      <c r="F285" s="16" t="s">
        <v>10</v>
      </c>
      <c r="G285" s="267">
        <v>2023</v>
      </c>
      <c r="H285" s="219">
        <v>8.175921143523864</v>
      </c>
      <c r="I285" s="152"/>
    </row>
    <row r="286" spans="2:9" s="146" customFormat="1" ht="12">
      <c r="B286" s="474"/>
      <c r="C286" s="91" t="s">
        <v>0</v>
      </c>
      <c r="D286" s="91" t="s">
        <v>169</v>
      </c>
      <c r="E286" s="155" t="s">
        <v>217</v>
      </c>
      <c r="F286" s="150" t="s">
        <v>218</v>
      </c>
      <c r="G286" s="267">
        <v>2022</v>
      </c>
      <c r="H286" s="219">
        <v>17.500921921842252</v>
      </c>
      <c r="I286" s="152"/>
    </row>
    <row r="287" spans="2:9" s="146" customFormat="1" ht="12">
      <c r="B287" s="474"/>
      <c r="C287" s="91" t="s">
        <v>0</v>
      </c>
      <c r="D287" s="91" t="s">
        <v>169</v>
      </c>
      <c r="E287" s="145" t="s">
        <v>418</v>
      </c>
      <c r="F287" s="16" t="s">
        <v>253</v>
      </c>
      <c r="G287" s="267">
        <v>2022</v>
      </c>
      <c r="H287" s="219">
        <v>22.322093830534516</v>
      </c>
      <c r="I287" s="152"/>
    </row>
    <row r="288" spans="2:9" s="146" customFormat="1" ht="12.75">
      <c r="B288" s="474"/>
      <c r="C288" s="91" t="s">
        <v>0</v>
      </c>
      <c r="D288" s="91" t="s">
        <v>169</v>
      </c>
      <c r="E288" s="145" t="s">
        <v>419</v>
      </c>
      <c r="F288" s="16" t="s">
        <v>253</v>
      </c>
      <c r="G288" s="267">
        <v>2022</v>
      </c>
      <c r="H288" s="219">
        <v>31.393444611408317</v>
      </c>
      <c r="I288" s="129"/>
    </row>
    <row r="289" spans="2:9" s="146" customFormat="1" ht="12">
      <c r="B289" s="474"/>
      <c r="C289" s="91" t="s">
        <v>0</v>
      </c>
      <c r="D289" s="91" t="s">
        <v>169</v>
      </c>
      <c r="E289" s="145" t="s">
        <v>420</v>
      </c>
      <c r="F289" s="16" t="s">
        <v>253</v>
      </c>
      <c r="G289" s="267">
        <v>2022</v>
      </c>
      <c r="H289" s="219">
        <v>11.298766364050055</v>
      </c>
      <c r="I289" s="264"/>
    </row>
    <row r="290" spans="2:9" s="146" customFormat="1" ht="13.5" thickBot="1">
      <c r="B290" s="474"/>
      <c r="C290" s="91" t="s">
        <v>0</v>
      </c>
      <c r="D290" s="91" t="s">
        <v>169</v>
      </c>
      <c r="E290" s="145" t="s">
        <v>421</v>
      </c>
      <c r="F290" s="16" t="s">
        <v>253</v>
      </c>
      <c r="G290" s="267">
        <v>2021</v>
      </c>
      <c r="H290" s="219">
        <v>19.098143676259074</v>
      </c>
      <c r="I290" s="209"/>
    </row>
    <row r="291" spans="2:9" ht="13.5" thickBot="1">
      <c r="B291" s="475"/>
      <c r="C291" s="518" t="s">
        <v>92</v>
      </c>
      <c r="D291" s="467"/>
      <c r="E291" s="467"/>
      <c r="F291" s="467"/>
      <c r="G291" s="467"/>
      <c r="H291" s="255">
        <f>SUM(H280:H290)</f>
        <v>239.78885761554068</v>
      </c>
      <c r="I291" s="278"/>
    </row>
    <row r="292" spans="2:9" s="146" customFormat="1" ht="13.5" thickBot="1">
      <c r="B292" s="469" t="s">
        <v>290</v>
      </c>
      <c r="C292" s="372" t="s">
        <v>0</v>
      </c>
      <c r="D292" s="442"/>
      <c r="E292" s="443" t="s">
        <v>471</v>
      </c>
      <c r="F292" s="442" t="s">
        <v>10</v>
      </c>
      <c r="G292" s="444"/>
      <c r="H292" s="135">
        <v>0</v>
      </c>
      <c r="I292" s="264"/>
    </row>
    <row r="293" spans="2:16" ht="13.5" thickBot="1">
      <c r="B293" s="470"/>
      <c r="C293" s="466" t="s">
        <v>92</v>
      </c>
      <c r="D293" s="467"/>
      <c r="E293" s="467"/>
      <c r="F293" s="467"/>
      <c r="G293" s="467"/>
      <c r="H293" s="255">
        <f>SUM(H292)</f>
        <v>0</v>
      </c>
      <c r="I293" s="248" t="s">
        <v>201</v>
      </c>
      <c r="P293" s="146"/>
    </row>
    <row r="294" spans="2:10" s="146" customFormat="1" ht="12.75">
      <c r="B294" s="471" t="s">
        <v>323</v>
      </c>
      <c r="C294" s="259" t="s">
        <v>0</v>
      </c>
      <c r="D294" s="342" t="s">
        <v>139</v>
      </c>
      <c r="E294" s="145" t="s">
        <v>263</v>
      </c>
      <c r="F294" s="143" t="s">
        <v>7</v>
      </c>
      <c r="G294" s="102">
        <v>2022</v>
      </c>
      <c r="H294" s="213">
        <v>6.44134691608462</v>
      </c>
      <c r="I294" s="209"/>
      <c r="J294" s="152"/>
    </row>
    <row r="295" spans="2:9" s="146" customFormat="1" ht="12.75">
      <c r="B295" s="472"/>
      <c r="C295" s="259" t="s">
        <v>0</v>
      </c>
      <c r="D295" s="89" t="s">
        <v>139</v>
      </c>
      <c r="E295" s="145" t="s">
        <v>264</v>
      </c>
      <c r="F295" s="150" t="s">
        <v>7</v>
      </c>
      <c r="G295" s="16">
        <v>2023</v>
      </c>
      <c r="H295" s="157">
        <v>5.866918183087092</v>
      </c>
      <c r="I295" s="278"/>
    </row>
    <row r="296" spans="2:9" s="146" customFormat="1" ht="12.75">
      <c r="B296" s="472"/>
      <c r="C296" s="259" t="s">
        <v>0</v>
      </c>
      <c r="D296" s="89" t="s">
        <v>139</v>
      </c>
      <c r="E296" s="145" t="s">
        <v>265</v>
      </c>
      <c r="F296" s="150" t="s">
        <v>7</v>
      </c>
      <c r="G296" s="16">
        <v>2023</v>
      </c>
      <c r="H296" s="157">
        <v>1.5182835668851762</v>
      </c>
      <c r="I296" s="209"/>
    </row>
    <row r="297" spans="2:9" s="146" customFormat="1" ht="12.75">
      <c r="B297" s="472"/>
      <c r="C297" s="259" t="s">
        <v>282</v>
      </c>
      <c r="D297" s="16" t="s">
        <v>282</v>
      </c>
      <c r="E297" s="145" t="s">
        <v>266</v>
      </c>
      <c r="F297" s="150" t="s">
        <v>7</v>
      </c>
      <c r="G297" s="16">
        <v>2023</v>
      </c>
      <c r="H297" s="157">
        <v>32.27127713469248</v>
      </c>
      <c r="I297" s="278"/>
    </row>
    <row r="298" spans="2:9" s="146" customFormat="1" ht="12.75">
      <c r="B298" s="472"/>
      <c r="C298" s="259" t="s">
        <v>282</v>
      </c>
      <c r="D298" s="16" t="s">
        <v>282</v>
      </c>
      <c r="E298" s="145" t="s">
        <v>267</v>
      </c>
      <c r="F298" s="16" t="s">
        <v>268</v>
      </c>
      <c r="G298" s="16">
        <v>2023</v>
      </c>
      <c r="H298" s="157">
        <v>3.8725532561630978</v>
      </c>
      <c r="I298" s="209"/>
    </row>
    <row r="299" spans="2:9" s="146" customFormat="1" ht="12.75">
      <c r="B299" s="472"/>
      <c r="C299" s="259" t="s">
        <v>282</v>
      </c>
      <c r="D299" s="16" t="s">
        <v>282</v>
      </c>
      <c r="E299" s="145" t="s">
        <v>269</v>
      </c>
      <c r="F299" s="16" t="s">
        <v>268</v>
      </c>
      <c r="G299" s="16">
        <v>2023</v>
      </c>
      <c r="H299" s="157">
        <v>32.27127713469248</v>
      </c>
      <c r="I299" s="269"/>
    </row>
    <row r="300" spans="2:9" s="146" customFormat="1" ht="12">
      <c r="B300" s="472"/>
      <c r="C300" s="259" t="s">
        <v>282</v>
      </c>
      <c r="D300" s="16" t="s">
        <v>282</v>
      </c>
      <c r="E300" s="145" t="s">
        <v>270</v>
      </c>
      <c r="F300" s="150" t="s">
        <v>7</v>
      </c>
      <c r="G300" s="16">
        <v>2023</v>
      </c>
      <c r="H300" s="157">
        <v>7.300108813102116</v>
      </c>
      <c r="I300" s="152"/>
    </row>
    <row r="301" spans="2:9" s="146" customFormat="1" ht="12">
      <c r="B301" s="472"/>
      <c r="C301" s="259" t="s">
        <v>282</v>
      </c>
      <c r="D301" s="16" t="s">
        <v>282</v>
      </c>
      <c r="E301" s="145" t="s">
        <v>271</v>
      </c>
      <c r="F301" s="150" t="s">
        <v>7</v>
      </c>
      <c r="G301" s="16">
        <v>2023</v>
      </c>
      <c r="H301" s="157">
        <v>0.6384963172188671</v>
      </c>
      <c r="I301" s="152"/>
    </row>
    <row r="302" spans="2:9" s="146" customFormat="1" ht="12">
      <c r="B302" s="472"/>
      <c r="C302" s="259" t="s">
        <v>0</v>
      </c>
      <c r="D302" s="89" t="s">
        <v>139</v>
      </c>
      <c r="E302" s="145" t="s">
        <v>272</v>
      </c>
      <c r="F302" s="150" t="s">
        <v>7</v>
      </c>
      <c r="G302" s="16" t="s">
        <v>245</v>
      </c>
      <c r="H302" s="157">
        <v>0.3133559621049721</v>
      </c>
      <c r="I302" s="152"/>
    </row>
    <row r="303" spans="2:9" s="146" customFormat="1" ht="12">
      <c r="B303" s="472"/>
      <c r="C303" s="259" t="s">
        <v>0</v>
      </c>
      <c r="D303" s="89" t="s">
        <v>139</v>
      </c>
      <c r="E303" s="145" t="s">
        <v>273</v>
      </c>
      <c r="F303" s="150" t="s">
        <v>7</v>
      </c>
      <c r="G303" s="16" t="s">
        <v>245</v>
      </c>
      <c r="H303" s="157">
        <v>10.418013534217078</v>
      </c>
      <c r="I303" s="152"/>
    </row>
    <row r="304" spans="2:9" s="146" customFormat="1" ht="12">
      <c r="B304" s="472"/>
      <c r="C304" s="259" t="s">
        <v>0</v>
      </c>
      <c r="D304" s="89" t="s">
        <v>139</v>
      </c>
      <c r="E304" s="145" t="s">
        <v>274</v>
      </c>
      <c r="F304" s="150" t="s">
        <v>7</v>
      </c>
      <c r="G304" s="16" t="s">
        <v>245</v>
      </c>
      <c r="H304" s="157">
        <v>1.276764527442547</v>
      </c>
      <c r="I304" s="152"/>
    </row>
    <row r="305" spans="2:9" s="146" customFormat="1" ht="12">
      <c r="B305" s="472"/>
      <c r="C305" s="259" t="s">
        <v>0</v>
      </c>
      <c r="D305" s="89" t="s">
        <v>139</v>
      </c>
      <c r="E305" s="145" t="s">
        <v>275</v>
      </c>
      <c r="F305" s="16" t="s">
        <v>91</v>
      </c>
      <c r="G305" s="16">
        <v>2023</v>
      </c>
      <c r="H305" s="157">
        <v>3.7622417283279628</v>
      </c>
      <c r="I305" s="152"/>
    </row>
    <row r="306" spans="2:9" s="146" customFormat="1" ht="12">
      <c r="B306" s="472"/>
      <c r="C306" s="259" t="s">
        <v>0</v>
      </c>
      <c r="D306" s="89" t="s">
        <v>139</v>
      </c>
      <c r="E306" s="145" t="s">
        <v>276</v>
      </c>
      <c r="F306" s="16" t="s">
        <v>91</v>
      </c>
      <c r="G306" s="16">
        <v>2023</v>
      </c>
      <c r="H306" s="157">
        <v>11.109583333892065</v>
      </c>
      <c r="I306" s="152"/>
    </row>
    <row r="307" spans="2:9" s="146" customFormat="1" ht="12.75">
      <c r="B307" s="472"/>
      <c r="C307" s="259" t="s">
        <v>0</v>
      </c>
      <c r="D307" s="89" t="s">
        <v>139</v>
      </c>
      <c r="E307" s="145" t="s">
        <v>277</v>
      </c>
      <c r="F307" s="16" t="s">
        <v>91</v>
      </c>
      <c r="G307" s="16">
        <v>2023</v>
      </c>
      <c r="H307" s="157">
        <v>14.90629404099207</v>
      </c>
      <c r="I307" s="129"/>
    </row>
    <row r="308" spans="2:9" s="146" customFormat="1" ht="12">
      <c r="B308" s="472"/>
      <c r="C308" s="259" t="s">
        <v>0</v>
      </c>
      <c r="D308" s="89" t="s">
        <v>139</v>
      </c>
      <c r="E308" s="169" t="s">
        <v>278</v>
      </c>
      <c r="F308" s="16" t="s">
        <v>91</v>
      </c>
      <c r="G308" s="16">
        <v>2022</v>
      </c>
      <c r="H308" s="157">
        <v>12.322580748895785</v>
      </c>
      <c r="I308" s="264"/>
    </row>
    <row r="309" spans="2:13" ht="12.75">
      <c r="B309" s="472"/>
      <c r="C309" s="259" t="s">
        <v>0</v>
      </c>
      <c r="D309" s="89" t="s">
        <v>139</v>
      </c>
      <c r="E309" s="169" t="s">
        <v>279</v>
      </c>
      <c r="F309" s="16" t="s">
        <v>91</v>
      </c>
      <c r="G309" s="16">
        <v>2023</v>
      </c>
      <c r="H309" s="157">
        <v>4.121039331303052</v>
      </c>
      <c r="I309" s="209"/>
      <c r="L309" s="146"/>
      <c r="M309" s="146"/>
    </row>
    <row r="310" spans="2:13" ht="12.75">
      <c r="B310" s="472"/>
      <c r="C310" s="259" t="s">
        <v>0</v>
      </c>
      <c r="D310" s="89" t="s">
        <v>139</v>
      </c>
      <c r="E310" s="169" t="s">
        <v>280</v>
      </c>
      <c r="F310" s="16" t="s">
        <v>91</v>
      </c>
      <c r="G310" s="16">
        <v>2022</v>
      </c>
      <c r="H310" s="157">
        <v>5.3948763857959285</v>
      </c>
      <c r="I310" s="209"/>
      <c r="L310" s="146"/>
      <c r="M310" s="146"/>
    </row>
    <row r="311" spans="2:13" ht="12.75">
      <c r="B311" s="472"/>
      <c r="C311" s="259" t="s">
        <v>0</v>
      </c>
      <c r="D311" s="89" t="s">
        <v>139</v>
      </c>
      <c r="E311" s="169" t="s">
        <v>281</v>
      </c>
      <c r="F311" s="16" t="s">
        <v>91</v>
      </c>
      <c r="G311" s="16">
        <v>2023</v>
      </c>
      <c r="H311" s="157">
        <v>7.191858451021881</v>
      </c>
      <c r="I311" s="278"/>
      <c r="L311" s="146"/>
      <c r="M311" s="146"/>
    </row>
    <row r="312" spans="2:10" s="146" customFormat="1" ht="12.75">
      <c r="B312" s="472"/>
      <c r="C312" s="259" t="s">
        <v>228</v>
      </c>
      <c r="D312" s="16" t="s">
        <v>322</v>
      </c>
      <c r="E312" s="169" t="s">
        <v>291</v>
      </c>
      <c r="F312" s="150" t="s">
        <v>7</v>
      </c>
      <c r="G312" s="16">
        <v>2023</v>
      </c>
      <c r="H312" s="157">
        <v>0</v>
      </c>
      <c r="I312" s="209"/>
      <c r="J312" s="206"/>
    </row>
    <row r="313" spans="2:9" s="146" customFormat="1" ht="12.75">
      <c r="B313" s="472"/>
      <c r="C313" s="259" t="s">
        <v>228</v>
      </c>
      <c r="D313" s="16" t="s">
        <v>322</v>
      </c>
      <c r="E313" s="169" t="s">
        <v>292</v>
      </c>
      <c r="F313" s="150" t="s">
        <v>7</v>
      </c>
      <c r="G313" s="16">
        <v>2023</v>
      </c>
      <c r="H313" s="157">
        <v>0.010237801323991423</v>
      </c>
      <c r="I313" s="278"/>
    </row>
    <row r="314" spans="2:9" s="146" customFormat="1" ht="12.75">
      <c r="B314" s="472"/>
      <c r="C314" s="259" t="s">
        <v>228</v>
      </c>
      <c r="D314" s="16" t="s">
        <v>322</v>
      </c>
      <c r="E314" s="169" t="s">
        <v>293</v>
      </c>
      <c r="F314" s="150" t="s">
        <v>7</v>
      </c>
      <c r="G314" s="16">
        <v>2023</v>
      </c>
      <c r="H314" s="157">
        <v>0.010472849286262262</v>
      </c>
      <c r="I314" s="209"/>
    </row>
    <row r="315" spans="2:9" s="146" customFormat="1" ht="12.75">
      <c r="B315" s="472"/>
      <c r="C315" s="259" t="s">
        <v>228</v>
      </c>
      <c r="D315" s="16" t="s">
        <v>322</v>
      </c>
      <c r="E315" s="169" t="s">
        <v>294</v>
      </c>
      <c r="F315" s="150" t="s">
        <v>7</v>
      </c>
      <c r="G315" s="16">
        <v>2023</v>
      </c>
      <c r="H315" s="157">
        <v>0.009712658132806582</v>
      </c>
      <c r="I315" s="269"/>
    </row>
    <row r="316" spans="2:9" s="146" customFormat="1" ht="12">
      <c r="B316" s="472"/>
      <c r="C316" s="259" t="s">
        <v>228</v>
      </c>
      <c r="D316" s="16" t="s">
        <v>322</v>
      </c>
      <c r="E316" s="169" t="s">
        <v>295</v>
      </c>
      <c r="F316" s="150" t="s">
        <v>7</v>
      </c>
      <c r="G316" s="16">
        <v>2023</v>
      </c>
      <c r="H316" s="157">
        <v>0.006186217475146578</v>
      </c>
      <c r="I316" s="152"/>
    </row>
    <row r="317" spans="2:9" s="146" customFormat="1" ht="12">
      <c r="B317" s="472"/>
      <c r="C317" s="259" t="s">
        <v>228</v>
      </c>
      <c r="D317" s="16" t="s">
        <v>322</v>
      </c>
      <c r="E317" s="169" t="s">
        <v>296</v>
      </c>
      <c r="F317" s="150" t="s">
        <v>7</v>
      </c>
      <c r="G317" s="16">
        <v>2023</v>
      </c>
      <c r="H317" s="157">
        <v>0.01868950095112006</v>
      </c>
      <c r="I317" s="152"/>
    </row>
    <row r="318" spans="2:9" s="146" customFormat="1" ht="12">
      <c r="B318" s="472"/>
      <c r="C318" s="259" t="s">
        <v>228</v>
      </c>
      <c r="D318" s="16" t="s">
        <v>322</v>
      </c>
      <c r="E318" s="169" t="s">
        <v>297</v>
      </c>
      <c r="F318" s="150" t="s">
        <v>7</v>
      </c>
      <c r="G318" s="16">
        <v>2023</v>
      </c>
      <c r="H318" s="157">
        <v>0.11205532291476814</v>
      </c>
      <c r="I318" s="152"/>
    </row>
    <row r="319" spans="2:9" s="146" customFormat="1" ht="12">
      <c r="B319" s="472"/>
      <c r="C319" s="259" t="s">
        <v>228</v>
      </c>
      <c r="D319" s="16" t="s">
        <v>322</v>
      </c>
      <c r="E319" s="169" t="s">
        <v>298</v>
      </c>
      <c r="F319" s="150" t="s">
        <v>7</v>
      </c>
      <c r="G319" s="16">
        <v>2023</v>
      </c>
      <c r="H319" s="157">
        <v>0.05974481778090281</v>
      </c>
      <c r="I319" s="152"/>
    </row>
    <row r="320" spans="2:9" s="146" customFormat="1" ht="12">
      <c r="B320" s="472"/>
      <c r="C320" s="259" t="s">
        <v>228</v>
      </c>
      <c r="D320" s="16" t="s">
        <v>322</v>
      </c>
      <c r="E320" s="169" t="s">
        <v>299</v>
      </c>
      <c r="F320" s="150" t="s">
        <v>7</v>
      </c>
      <c r="G320" s="16">
        <v>2023</v>
      </c>
      <c r="H320" s="157">
        <v>0.17749202424080868</v>
      </c>
      <c r="I320" s="152"/>
    </row>
    <row r="321" spans="2:9" s="146" customFormat="1" ht="12">
      <c r="B321" s="472"/>
      <c r="C321" s="259" t="s">
        <v>228</v>
      </c>
      <c r="D321" s="16" t="s">
        <v>322</v>
      </c>
      <c r="E321" s="169" t="s">
        <v>300</v>
      </c>
      <c r="F321" s="150" t="s">
        <v>7</v>
      </c>
      <c r="G321" s="16">
        <v>2023</v>
      </c>
      <c r="H321" s="157">
        <v>0.012863971954952957</v>
      </c>
      <c r="I321" s="152"/>
    </row>
    <row r="322" spans="2:9" s="146" customFormat="1" ht="12">
      <c r="B322" s="472"/>
      <c r="C322" s="259" t="s">
        <v>228</v>
      </c>
      <c r="D322" s="16" t="s">
        <v>322</v>
      </c>
      <c r="E322" s="169" t="s">
        <v>301</v>
      </c>
      <c r="F322" s="150" t="s">
        <v>7</v>
      </c>
      <c r="G322" s="16">
        <v>2023</v>
      </c>
      <c r="H322" s="157">
        <v>0.006642485908523666</v>
      </c>
      <c r="I322" s="152"/>
    </row>
    <row r="323" spans="2:9" s="146" customFormat="1" ht="12.75">
      <c r="B323" s="472"/>
      <c r="C323" s="259" t="s">
        <v>228</v>
      </c>
      <c r="D323" s="16" t="s">
        <v>322</v>
      </c>
      <c r="E323" s="169" t="s">
        <v>302</v>
      </c>
      <c r="F323" s="150" t="s">
        <v>7</v>
      </c>
      <c r="G323" s="16">
        <v>2023</v>
      </c>
      <c r="H323" s="157">
        <v>0.009904798883710975</v>
      </c>
      <c r="I323" s="129"/>
    </row>
    <row r="324" spans="2:9" s="146" customFormat="1" ht="12">
      <c r="B324" s="472"/>
      <c r="C324" s="259" t="s">
        <v>228</v>
      </c>
      <c r="D324" s="16" t="s">
        <v>322</v>
      </c>
      <c r="E324" s="169" t="s">
        <v>303</v>
      </c>
      <c r="F324" s="150" t="s">
        <v>7</v>
      </c>
      <c r="G324" s="16">
        <v>2023</v>
      </c>
      <c r="H324" s="157">
        <v>0</v>
      </c>
      <c r="I324" s="264"/>
    </row>
    <row r="325" spans="2:9" s="146" customFormat="1" ht="12.75">
      <c r="B325" s="472"/>
      <c r="C325" s="259" t="s">
        <v>228</v>
      </c>
      <c r="D325" s="16" t="s">
        <v>322</v>
      </c>
      <c r="E325" s="169" t="s">
        <v>304</v>
      </c>
      <c r="F325" s="150" t="s">
        <v>7</v>
      </c>
      <c r="G325" s="16">
        <v>2023</v>
      </c>
      <c r="H325" s="157">
        <v>0</v>
      </c>
      <c r="I325" s="209"/>
    </row>
    <row r="326" spans="2:9" s="146" customFormat="1" ht="12.75">
      <c r="B326" s="472"/>
      <c r="C326" s="259" t="s">
        <v>228</v>
      </c>
      <c r="D326" s="16" t="s">
        <v>322</v>
      </c>
      <c r="E326" s="169" t="s">
        <v>305</v>
      </c>
      <c r="F326" s="150" t="s">
        <v>7</v>
      </c>
      <c r="G326" s="16">
        <v>2023</v>
      </c>
      <c r="H326" s="157">
        <v>0.2581702170775399</v>
      </c>
      <c r="I326" s="209"/>
    </row>
    <row r="327" spans="2:9" s="146" customFormat="1" ht="12.75">
      <c r="B327" s="472"/>
      <c r="C327" s="259" t="s">
        <v>228</v>
      </c>
      <c r="D327" s="16" t="s">
        <v>322</v>
      </c>
      <c r="E327" s="169" t="s">
        <v>306</v>
      </c>
      <c r="F327" s="150" t="s">
        <v>7</v>
      </c>
      <c r="G327" s="16">
        <v>2023</v>
      </c>
      <c r="H327" s="157">
        <v>0.10327822650560842</v>
      </c>
      <c r="I327" s="278"/>
    </row>
    <row r="328" spans="2:9" s="146" customFormat="1" ht="12.75">
      <c r="B328" s="472"/>
      <c r="C328" s="259" t="s">
        <v>228</v>
      </c>
      <c r="D328" s="16" t="s">
        <v>322</v>
      </c>
      <c r="E328" s="169" t="s">
        <v>307</v>
      </c>
      <c r="F328" s="150" t="s">
        <v>7</v>
      </c>
      <c r="G328" s="16">
        <v>2023</v>
      </c>
      <c r="H328" s="157">
        <v>0.25817021707753984</v>
      </c>
      <c r="I328" s="209"/>
    </row>
    <row r="329" spans="2:9" s="146" customFormat="1" ht="12.75">
      <c r="B329" s="472"/>
      <c r="C329" s="259" t="s">
        <v>228</v>
      </c>
      <c r="D329" s="16" t="s">
        <v>322</v>
      </c>
      <c r="E329" s="169" t="s">
        <v>308</v>
      </c>
      <c r="F329" s="150" t="s">
        <v>7</v>
      </c>
      <c r="G329" s="16">
        <v>2023</v>
      </c>
      <c r="H329" s="157">
        <v>0.005503675388783311</v>
      </c>
      <c r="I329" s="278"/>
    </row>
    <row r="330" spans="2:9" s="146" customFormat="1" ht="12.75">
      <c r="B330" s="472"/>
      <c r="C330" s="259" t="s">
        <v>228</v>
      </c>
      <c r="D330" s="16" t="s">
        <v>322</v>
      </c>
      <c r="E330" s="169" t="s">
        <v>309</v>
      </c>
      <c r="F330" s="150" t="s">
        <v>7</v>
      </c>
      <c r="G330" s="16">
        <v>2023</v>
      </c>
      <c r="H330" s="157">
        <v>0.08519617163558814</v>
      </c>
      <c r="I330" s="209"/>
    </row>
    <row r="331" spans="2:9" s="146" customFormat="1" ht="12.75">
      <c r="B331" s="472"/>
      <c r="C331" s="259" t="s">
        <v>228</v>
      </c>
      <c r="D331" s="16" t="s">
        <v>322</v>
      </c>
      <c r="E331" s="169" t="s">
        <v>310</v>
      </c>
      <c r="F331" s="150" t="s">
        <v>7</v>
      </c>
      <c r="G331" s="16">
        <v>2023</v>
      </c>
      <c r="H331" s="157">
        <v>0.021002740207101248</v>
      </c>
      <c r="I331" s="269"/>
    </row>
    <row r="332" spans="2:9" s="146" customFormat="1" ht="12">
      <c r="B332" s="472"/>
      <c r="C332" s="259" t="s">
        <v>228</v>
      </c>
      <c r="D332" s="16" t="s">
        <v>322</v>
      </c>
      <c r="E332" s="169" t="s">
        <v>311</v>
      </c>
      <c r="F332" s="150" t="s">
        <v>7</v>
      </c>
      <c r="G332" s="16">
        <v>2023</v>
      </c>
      <c r="H332" s="157">
        <v>0.10655250240556827</v>
      </c>
      <c r="I332" s="152"/>
    </row>
    <row r="333" spans="2:9" s="146" customFormat="1" ht="12">
      <c r="B333" s="472"/>
      <c r="C333" s="259" t="s">
        <v>228</v>
      </c>
      <c r="D333" s="16" t="s">
        <v>322</v>
      </c>
      <c r="E333" s="169" t="s">
        <v>312</v>
      </c>
      <c r="F333" s="150" t="s">
        <v>7</v>
      </c>
      <c r="G333" s="16">
        <v>2023</v>
      </c>
      <c r="H333" s="157">
        <v>0</v>
      </c>
      <c r="I333" s="152"/>
    </row>
    <row r="334" spans="2:9" s="146" customFormat="1" ht="12">
      <c r="B334" s="472"/>
      <c r="C334" s="259" t="s">
        <v>228</v>
      </c>
      <c r="D334" s="16" t="s">
        <v>322</v>
      </c>
      <c r="E334" s="169" t="s">
        <v>313</v>
      </c>
      <c r="F334" s="150" t="s">
        <v>7</v>
      </c>
      <c r="G334" s="16">
        <v>2023</v>
      </c>
      <c r="H334" s="157">
        <v>0.1414337999055356</v>
      </c>
      <c r="I334" s="152"/>
    </row>
    <row r="335" spans="2:9" s="146" customFormat="1" ht="12">
      <c r="B335" s="472"/>
      <c r="C335" s="259" t="s">
        <v>228</v>
      </c>
      <c r="D335" s="16" t="s">
        <v>322</v>
      </c>
      <c r="E335" s="169" t="s">
        <v>314</v>
      </c>
      <c r="F335" s="150" t="s">
        <v>7</v>
      </c>
      <c r="G335" s="16">
        <v>2023</v>
      </c>
      <c r="H335" s="157">
        <v>0</v>
      </c>
      <c r="I335" s="152"/>
    </row>
    <row r="336" spans="2:9" s="146" customFormat="1" ht="12">
      <c r="B336" s="472"/>
      <c r="C336" s="259" t="s">
        <v>228</v>
      </c>
      <c r="D336" s="16" t="s">
        <v>322</v>
      </c>
      <c r="E336" s="169" t="s">
        <v>315</v>
      </c>
      <c r="F336" s="150" t="s">
        <v>7</v>
      </c>
      <c r="G336" s="16">
        <v>2023</v>
      </c>
      <c r="H336" s="157">
        <v>0.11144753897685025</v>
      </c>
      <c r="I336" s="152"/>
    </row>
    <row r="337" spans="2:9" s="146" customFormat="1" ht="12">
      <c r="B337" s="472"/>
      <c r="C337" s="259" t="s">
        <v>228</v>
      </c>
      <c r="D337" s="16" t="s">
        <v>322</v>
      </c>
      <c r="E337" s="169" t="s">
        <v>316</v>
      </c>
      <c r="F337" s="150" t="s">
        <v>7</v>
      </c>
      <c r="G337" s="16">
        <v>2023</v>
      </c>
      <c r="H337" s="157">
        <v>0</v>
      </c>
      <c r="I337" s="152"/>
    </row>
    <row r="338" spans="2:9" s="146" customFormat="1" ht="12">
      <c r="B338" s="472"/>
      <c r="C338" s="259" t="s">
        <v>228</v>
      </c>
      <c r="D338" s="16" t="s">
        <v>322</v>
      </c>
      <c r="E338" s="169" t="s">
        <v>317</v>
      </c>
      <c r="F338" s="150" t="s">
        <v>7</v>
      </c>
      <c r="G338" s="16">
        <v>2023</v>
      </c>
      <c r="H338" s="157">
        <v>0</v>
      </c>
      <c r="I338" s="152"/>
    </row>
    <row r="339" spans="2:9" s="146" customFormat="1" ht="12.75">
      <c r="B339" s="472"/>
      <c r="C339" s="259" t="s">
        <v>228</v>
      </c>
      <c r="D339" s="16" t="s">
        <v>322</v>
      </c>
      <c r="E339" s="169" t="s">
        <v>318</v>
      </c>
      <c r="F339" s="150" t="s">
        <v>7</v>
      </c>
      <c r="G339" s="16">
        <v>2023</v>
      </c>
      <c r="H339" s="157">
        <v>0</v>
      </c>
      <c r="I339" s="129"/>
    </row>
    <row r="340" spans="2:9" s="146" customFormat="1" ht="12">
      <c r="B340" s="472"/>
      <c r="C340" s="259" t="s">
        <v>228</v>
      </c>
      <c r="D340" s="16" t="s">
        <v>322</v>
      </c>
      <c r="E340" s="169" t="s">
        <v>319</v>
      </c>
      <c r="F340" s="150" t="s">
        <v>7</v>
      </c>
      <c r="G340" s="16">
        <v>2023</v>
      </c>
      <c r="H340" s="157">
        <v>0</v>
      </c>
      <c r="I340" s="264"/>
    </row>
    <row r="341" spans="2:9" s="146" customFormat="1" ht="12.75">
      <c r="B341" s="472"/>
      <c r="C341" s="259" t="s">
        <v>228</v>
      </c>
      <c r="D341" s="16" t="s">
        <v>322</v>
      </c>
      <c r="E341" s="169" t="s">
        <v>320</v>
      </c>
      <c r="F341" s="150" t="s">
        <v>7</v>
      </c>
      <c r="G341" s="16">
        <v>2023</v>
      </c>
      <c r="H341" s="157">
        <v>0</v>
      </c>
      <c r="I341" s="209"/>
    </row>
    <row r="342" spans="2:9" s="146" customFormat="1" ht="12.75">
      <c r="B342" s="472"/>
      <c r="C342" s="259" t="s">
        <v>228</v>
      </c>
      <c r="D342" s="16" t="s">
        <v>322</v>
      </c>
      <c r="E342" s="169" t="s">
        <v>321</v>
      </c>
      <c r="F342" s="150" t="s">
        <v>7</v>
      </c>
      <c r="G342" s="16">
        <v>2023</v>
      </c>
      <c r="H342" s="157">
        <v>0.017032523816171777</v>
      </c>
      <c r="I342" s="209"/>
    </row>
    <row r="343" spans="2:9" s="146" customFormat="1" ht="14.25" thickBot="1">
      <c r="B343" s="473"/>
      <c r="C343" s="256"/>
      <c r="D343" s="260"/>
      <c r="E343" s="261"/>
      <c r="F343" s="262"/>
      <c r="G343" s="263"/>
      <c r="H343" s="160">
        <f>SUM(H294:H342)</f>
        <v>162.5386594277686</v>
      </c>
      <c r="I343" s="278"/>
    </row>
    <row r="344" spans="2:9" s="146" customFormat="1" ht="12.75">
      <c r="B344" s="468" t="s">
        <v>468</v>
      </c>
      <c r="C344" s="342" t="s">
        <v>0</v>
      </c>
      <c r="D344" s="77" t="s">
        <v>172</v>
      </c>
      <c r="E344" s="76" t="s">
        <v>153</v>
      </c>
      <c r="F344" s="77" t="s">
        <v>91</v>
      </c>
      <c r="G344" s="78" t="s">
        <v>284</v>
      </c>
      <c r="H344" s="135">
        <v>258.5449110379758</v>
      </c>
      <c r="I344" s="209"/>
    </row>
    <row r="345" spans="1:9" s="289" customFormat="1" ht="14.25">
      <c r="A345" s="343"/>
      <c r="B345" s="468"/>
      <c r="C345" s="336" t="s">
        <v>0</v>
      </c>
      <c r="D345" s="89" t="s">
        <v>139</v>
      </c>
      <c r="E345" s="331" t="s">
        <v>262</v>
      </c>
      <c r="F345" s="336" t="s">
        <v>10</v>
      </c>
      <c r="G345" s="16">
        <v>2024</v>
      </c>
      <c r="H345" s="135">
        <v>187.5</v>
      </c>
      <c r="I345" s="278"/>
    </row>
    <row r="346" spans="1:9" s="289" customFormat="1" ht="14.25">
      <c r="A346" s="343"/>
      <c r="B346" s="468"/>
      <c r="C346" s="336" t="s">
        <v>0</v>
      </c>
      <c r="D346" s="89" t="s">
        <v>139</v>
      </c>
      <c r="E346" s="331" t="s">
        <v>259</v>
      </c>
      <c r="F346" s="336" t="s">
        <v>10</v>
      </c>
      <c r="G346" s="16">
        <v>2024</v>
      </c>
      <c r="H346" s="135">
        <v>159</v>
      </c>
      <c r="I346" s="209"/>
    </row>
    <row r="347" spans="1:9" s="289" customFormat="1" ht="14.25">
      <c r="A347" s="343"/>
      <c r="B347" s="468"/>
      <c r="C347" s="336" t="s">
        <v>0</v>
      </c>
      <c r="D347" s="89" t="s">
        <v>139</v>
      </c>
      <c r="E347" s="331" t="s">
        <v>257</v>
      </c>
      <c r="F347" s="336" t="s">
        <v>10</v>
      </c>
      <c r="G347" s="16">
        <v>2023</v>
      </c>
      <c r="H347" s="135">
        <v>25</v>
      </c>
      <c r="I347" s="269"/>
    </row>
    <row r="348" spans="1:9" s="289" customFormat="1" ht="14.25">
      <c r="A348" s="343"/>
      <c r="B348" s="468"/>
      <c r="C348" s="336" t="s">
        <v>0</v>
      </c>
      <c r="D348" s="89" t="s">
        <v>139</v>
      </c>
      <c r="E348" s="331" t="s">
        <v>456</v>
      </c>
      <c r="F348" s="336" t="s">
        <v>10</v>
      </c>
      <c r="G348" s="16">
        <v>2023</v>
      </c>
      <c r="H348" s="135">
        <v>17.5</v>
      </c>
      <c r="I348" s="152"/>
    </row>
    <row r="349" spans="1:9" s="289" customFormat="1" ht="14.25">
      <c r="A349" s="343"/>
      <c r="B349" s="468"/>
      <c r="C349" s="336" t="s">
        <v>0</v>
      </c>
      <c r="D349" s="89" t="s">
        <v>139</v>
      </c>
      <c r="E349" s="331" t="s">
        <v>457</v>
      </c>
      <c r="F349" s="336" t="s">
        <v>10</v>
      </c>
      <c r="G349" s="16">
        <v>2023</v>
      </c>
      <c r="H349" s="135">
        <v>17.5</v>
      </c>
      <c r="I349" s="152"/>
    </row>
    <row r="350" spans="1:9" s="289" customFormat="1" ht="14.25">
      <c r="A350" s="343"/>
      <c r="B350" s="468"/>
      <c r="C350" s="336" t="s">
        <v>0</v>
      </c>
      <c r="D350" s="89" t="s">
        <v>139</v>
      </c>
      <c r="E350" s="331" t="s">
        <v>458</v>
      </c>
      <c r="F350" s="336" t="s">
        <v>10</v>
      </c>
      <c r="G350" s="16">
        <v>2023</v>
      </c>
      <c r="H350" s="135">
        <v>17.5</v>
      </c>
      <c r="I350" s="152"/>
    </row>
    <row r="351" spans="1:9" s="289" customFormat="1" ht="14.25">
      <c r="A351" s="343"/>
      <c r="B351" s="468"/>
      <c r="C351" s="336" t="s">
        <v>0</v>
      </c>
      <c r="D351" s="89" t="s">
        <v>139</v>
      </c>
      <c r="E351" s="331" t="s">
        <v>459</v>
      </c>
      <c r="F351" s="336" t="s">
        <v>10</v>
      </c>
      <c r="G351" s="16">
        <v>2023</v>
      </c>
      <c r="H351" s="135">
        <v>17.5</v>
      </c>
      <c r="I351" s="152"/>
    </row>
    <row r="352" spans="1:9" s="289" customFormat="1" ht="14.25">
      <c r="A352" s="343"/>
      <c r="B352" s="468"/>
      <c r="C352" s="336" t="s">
        <v>0</v>
      </c>
      <c r="D352" s="89" t="s">
        <v>139</v>
      </c>
      <c r="E352" s="331" t="s">
        <v>460</v>
      </c>
      <c r="F352" s="336" t="s">
        <v>10</v>
      </c>
      <c r="G352" s="16">
        <v>2023</v>
      </c>
      <c r="H352" s="135">
        <v>17.15</v>
      </c>
      <c r="I352" s="152"/>
    </row>
    <row r="353" spans="1:9" s="289" customFormat="1" ht="14.25">
      <c r="A353" s="343"/>
      <c r="B353" s="468"/>
      <c r="C353" s="336" t="s">
        <v>0</v>
      </c>
      <c r="D353" s="89" t="s">
        <v>139</v>
      </c>
      <c r="E353" s="331" t="s">
        <v>461</v>
      </c>
      <c r="F353" s="336" t="s">
        <v>10</v>
      </c>
      <c r="G353" s="16">
        <v>2023</v>
      </c>
      <c r="H353" s="135">
        <v>15.399999999999999</v>
      </c>
      <c r="I353" s="152"/>
    </row>
    <row r="354" spans="1:9" s="289" customFormat="1" ht="14.25">
      <c r="A354" s="343"/>
      <c r="B354" s="468"/>
      <c r="C354" s="336" t="s">
        <v>0</v>
      </c>
      <c r="D354" s="89" t="s">
        <v>139</v>
      </c>
      <c r="E354" s="331" t="s">
        <v>462</v>
      </c>
      <c r="F354" s="336" t="s">
        <v>10</v>
      </c>
      <c r="G354" s="16">
        <v>2023</v>
      </c>
      <c r="H354" s="135">
        <v>17.5</v>
      </c>
      <c r="I354" s="152"/>
    </row>
    <row r="355" spans="1:9" s="289" customFormat="1" ht="14.25">
      <c r="A355" s="343"/>
      <c r="B355" s="468"/>
      <c r="C355" s="336" t="s">
        <v>0</v>
      </c>
      <c r="D355" s="89" t="s">
        <v>139</v>
      </c>
      <c r="E355" s="331" t="s">
        <v>463</v>
      </c>
      <c r="F355" s="336" t="s">
        <v>10</v>
      </c>
      <c r="G355" s="16">
        <v>2023</v>
      </c>
      <c r="H355" s="135">
        <v>9.449999999999998</v>
      </c>
      <c r="I355" s="129"/>
    </row>
    <row r="356" spans="1:9" s="289" customFormat="1" ht="14.25">
      <c r="A356" s="343"/>
      <c r="B356" s="468"/>
      <c r="C356" s="336" t="s">
        <v>0</v>
      </c>
      <c r="D356" s="89" t="s">
        <v>139</v>
      </c>
      <c r="E356" s="331" t="s">
        <v>464</v>
      </c>
      <c r="F356" s="336" t="s">
        <v>10</v>
      </c>
      <c r="G356" s="16">
        <v>2023</v>
      </c>
      <c r="H356" s="135">
        <v>25.000000000000007</v>
      </c>
      <c r="I356" s="264"/>
    </row>
    <row r="357" spans="1:9" s="289" customFormat="1" ht="14.25">
      <c r="A357" s="343"/>
      <c r="B357" s="468"/>
      <c r="C357" s="336" t="s">
        <v>0</v>
      </c>
      <c r="D357" s="89" t="s">
        <v>139</v>
      </c>
      <c r="E357" s="331" t="s">
        <v>261</v>
      </c>
      <c r="F357" s="336" t="s">
        <v>10</v>
      </c>
      <c r="G357" s="16">
        <v>2024</v>
      </c>
      <c r="H357" s="135">
        <v>175</v>
      </c>
      <c r="I357" s="209"/>
    </row>
    <row r="358" spans="1:9" s="289" customFormat="1" ht="14.25">
      <c r="A358" s="343"/>
      <c r="B358" s="468"/>
      <c r="C358" s="336" t="s">
        <v>0</v>
      </c>
      <c r="D358" s="89" t="s">
        <v>139</v>
      </c>
      <c r="E358" s="331" t="s">
        <v>390</v>
      </c>
      <c r="F358" s="336" t="s">
        <v>10</v>
      </c>
      <c r="G358" s="16">
        <v>2024</v>
      </c>
      <c r="H358" s="135">
        <v>14.35</v>
      </c>
      <c r="I358" s="209"/>
    </row>
    <row r="359" spans="1:9" s="289" customFormat="1" ht="14.25">
      <c r="A359" s="343"/>
      <c r="B359" s="468"/>
      <c r="C359" s="336" t="s">
        <v>0</v>
      </c>
      <c r="D359" s="89" t="s">
        <v>139</v>
      </c>
      <c r="E359" s="331" t="s">
        <v>260</v>
      </c>
      <c r="F359" s="336" t="s">
        <v>10</v>
      </c>
      <c r="G359" s="16">
        <v>2024</v>
      </c>
      <c r="H359" s="135">
        <v>68.5</v>
      </c>
      <c r="I359" s="278"/>
    </row>
    <row r="360" spans="1:9" s="289" customFormat="1" ht="25.5" customHeight="1">
      <c r="A360" s="343"/>
      <c r="B360" s="468"/>
      <c r="C360" s="336" t="s">
        <v>0</v>
      </c>
      <c r="D360" s="89" t="s">
        <v>139</v>
      </c>
      <c r="E360" s="331" t="s">
        <v>465</v>
      </c>
      <c r="F360" s="336" t="s">
        <v>10</v>
      </c>
      <c r="G360" s="16">
        <v>2023</v>
      </c>
      <c r="H360" s="135">
        <v>10.5</v>
      </c>
      <c r="I360" s="209"/>
    </row>
    <row r="361" spans="1:9" s="289" customFormat="1" ht="14.25">
      <c r="A361" s="343"/>
      <c r="B361" s="468"/>
      <c r="C361" s="336" t="s">
        <v>0</v>
      </c>
      <c r="D361" s="89" t="s">
        <v>139</v>
      </c>
      <c r="E361" s="331" t="s">
        <v>466</v>
      </c>
      <c r="F361" s="336" t="s">
        <v>10</v>
      </c>
      <c r="G361" s="16">
        <v>2024</v>
      </c>
      <c r="H361" s="135">
        <v>34.99999999999999</v>
      </c>
      <c r="I361" s="278"/>
    </row>
    <row r="362" spans="1:9" s="289" customFormat="1" ht="14.25">
      <c r="A362" s="343"/>
      <c r="B362" s="468"/>
      <c r="C362" s="336" t="s">
        <v>0</v>
      </c>
      <c r="D362" s="89" t="s">
        <v>139</v>
      </c>
      <c r="E362" s="331" t="s">
        <v>391</v>
      </c>
      <c r="F362" s="336" t="s">
        <v>10</v>
      </c>
      <c r="G362" s="16">
        <v>2025</v>
      </c>
      <c r="H362" s="135">
        <v>3.8000000000000003</v>
      </c>
      <c r="I362" s="209"/>
    </row>
    <row r="363" spans="1:9" s="289" customFormat="1" ht="14.25">
      <c r="A363" s="343"/>
      <c r="B363" s="468"/>
      <c r="C363" s="336" t="s">
        <v>0</v>
      </c>
      <c r="D363" s="89" t="s">
        <v>139</v>
      </c>
      <c r="E363" s="331" t="s">
        <v>392</v>
      </c>
      <c r="F363" s="336" t="s">
        <v>10</v>
      </c>
      <c r="G363" s="16">
        <v>2023</v>
      </c>
      <c r="H363" s="135">
        <v>25</v>
      </c>
      <c r="I363" s="269"/>
    </row>
    <row r="364" spans="1:9" s="289" customFormat="1" ht="14.25">
      <c r="A364" s="343"/>
      <c r="B364" s="468"/>
      <c r="C364" s="336" t="s">
        <v>0</v>
      </c>
      <c r="D364" s="89" t="s">
        <v>139</v>
      </c>
      <c r="E364" s="331" t="s">
        <v>393</v>
      </c>
      <c r="F364" s="336" t="s">
        <v>10</v>
      </c>
      <c r="G364" s="16">
        <v>2023</v>
      </c>
      <c r="H364" s="135">
        <v>25</v>
      </c>
      <c r="I364" s="152"/>
    </row>
    <row r="365" spans="1:9" s="289" customFormat="1" ht="14.25">
      <c r="A365" s="343"/>
      <c r="B365" s="468"/>
      <c r="C365" s="336" t="s">
        <v>0</v>
      </c>
      <c r="D365" s="89" t="s">
        <v>139</v>
      </c>
      <c r="E365" s="331" t="s">
        <v>394</v>
      </c>
      <c r="F365" s="336" t="s">
        <v>10</v>
      </c>
      <c r="G365" s="16">
        <v>2023</v>
      </c>
      <c r="H365" s="135">
        <v>25</v>
      </c>
      <c r="I365" s="152"/>
    </row>
    <row r="366" spans="1:9" s="289" customFormat="1" ht="14.25">
      <c r="A366" s="343"/>
      <c r="B366" s="468"/>
      <c r="C366" s="336" t="s">
        <v>0</v>
      </c>
      <c r="D366" s="89" t="s">
        <v>139</v>
      </c>
      <c r="E366" s="331" t="s">
        <v>395</v>
      </c>
      <c r="F366" s="336" t="s">
        <v>10</v>
      </c>
      <c r="G366" s="16">
        <v>2023</v>
      </c>
      <c r="H366" s="135">
        <v>25</v>
      </c>
      <c r="I366" s="152"/>
    </row>
    <row r="367" spans="1:9" s="289" customFormat="1" ht="14.25">
      <c r="A367" s="343"/>
      <c r="B367" s="468"/>
      <c r="C367" s="336" t="s">
        <v>0</v>
      </c>
      <c r="D367" s="89" t="s">
        <v>139</v>
      </c>
      <c r="E367" s="331" t="s">
        <v>396</v>
      </c>
      <c r="F367" s="336" t="s">
        <v>10</v>
      </c>
      <c r="G367" s="16">
        <v>2024</v>
      </c>
      <c r="H367" s="135">
        <v>11.55</v>
      </c>
      <c r="I367" s="152"/>
    </row>
    <row r="368" spans="1:9" s="289" customFormat="1" ht="14.25">
      <c r="A368" s="343"/>
      <c r="B368" s="468"/>
      <c r="C368" s="336" t="s">
        <v>0</v>
      </c>
      <c r="D368" s="89" t="s">
        <v>139</v>
      </c>
      <c r="E368" s="331" t="s">
        <v>397</v>
      </c>
      <c r="F368" s="336" t="s">
        <v>10</v>
      </c>
      <c r="G368" s="16">
        <v>2023</v>
      </c>
      <c r="H368" s="135">
        <v>129.5</v>
      </c>
      <c r="I368" s="152"/>
    </row>
    <row r="369" spans="1:9" s="289" customFormat="1" ht="14.25">
      <c r="A369" s="343"/>
      <c r="B369" s="468"/>
      <c r="C369" s="336" t="s">
        <v>0</v>
      </c>
      <c r="D369" s="89" t="s">
        <v>139</v>
      </c>
      <c r="E369" s="331" t="s">
        <v>398</v>
      </c>
      <c r="F369" s="336" t="s">
        <v>10</v>
      </c>
      <c r="G369" s="16">
        <v>2025</v>
      </c>
      <c r="H369" s="135">
        <v>3.3000000000000003</v>
      </c>
      <c r="I369" s="152"/>
    </row>
    <row r="370" spans="1:9" s="289" customFormat="1" ht="14.25">
      <c r="A370" s="343"/>
      <c r="B370" s="468"/>
      <c r="C370" s="336" t="s">
        <v>0</v>
      </c>
      <c r="D370" s="89" t="s">
        <v>139</v>
      </c>
      <c r="E370" s="331" t="s">
        <v>399</v>
      </c>
      <c r="F370" s="336" t="s">
        <v>10</v>
      </c>
      <c r="G370" s="16">
        <v>2025</v>
      </c>
      <c r="H370" s="135">
        <v>0.5</v>
      </c>
      <c r="I370" s="152"/>
    </row>
    <row r="371" spans="1:9" s="289" customFormat="1" ht="14.25">
      <c r="A371" s="343"/>
      <c r="B371" s="468"/>
      <c r="C371" s="336" t="s">
        <v>0</v>
      </c>
      <c r="D371" s="89" t="s">
        <v>139</v>
      </c>
      <c r="E371" s="331" t="s">
        <v>400</v>
      </c>
      <c r="F371" s="336" t="s">
        <v>10</v>
      </c>
      <c r="G371" s="16">
        <v>2023</v>
      </c>
      <c r="H371" s="135">
        <v>9.45</v>
      </c>
      <c r="I371" s="129"/>
    </row>
    <row r="372" spans="1:9" s="289" customFormat="1" ht="14.25">
      <c r="A372" s="343"/>
      <c r="B372" s="468"/>
      <c r="C372" s="336" t="s">
        <v>0</v>
      </c>
      <c r="D372" s="89" t="s">
        <v>139</v>
      </c>
      <c r="E372" s="331" t="s">
        <v>467</v>
      </c>
      <c r="F372" s="336" t="s">
        <v>10</v>
      </c>
      <c r="G372" s="16">
        <v>2024</v>
      </c>
      <c r="H372" s="135">
        <v>0.5</v>
      </c>
      <c r="I372" s="264"/>
    </row>
    <row r="373" spans="1:10" s="378" customFormat="1" ht="14.25">
      <c r="A373" s="377"/>
      <c r="B373" s="468"/>
      <c r="C373" s="336" t="s">
        <v>0</v>
      </c>
      <c r="D373" s="446" t="s">
        <v>139</v>
      </c>
      <c r="E373" s="331" t="s">
        <v>194</v>
      </c>
      <c r="F373" s="336" t="s">
        <v>10</v>
      </c>
      <c r="G373" s="441">
        <v>2022</v>
      </c>
      <c r="H373" s="135">
        <v>35.84905660377358</v>
      </c>
      <c r="I373" s="209"/>
      <c r="J373" s="295"/>
    </row>
    <row r="374" spans="1:9" s="153" customFormat="1" ht="14.25">
      <c r="A374" s="344"/>
      <c r="B374" s="468"/>
      <c r="C374" s="336" t="s">
        <v>0</v>
      </c>
      <c r="D374" s="446" t="s">
        <v>139</v>
      </c>
      <c r="E374" s="445" t="s">
        <v>401</v>
      </c>
      <c r="F374" s="447" t="s">
        <v>91</v>
      </c>
      <c r="G374" s="441">
        <v>2023</v>
      </c>
      <c r="H374" s="135">
        <v>29.049999999999997</v>
      </c>
      <c r="I374" s="209"/>
    </row>
    <row r="375" spans="1:9" s="153" customFormat="1" ht="14.25">
      <c r="A375" s="344"/>
      <c r="B375" s="468"/>
      <c r="C375" s="336" t="s">
        <v>0</v>
      </c>
      <c r="D375" s="446" t="s">
        <v>139</v>
      </c>
      <c r="E375" s="445" t="s">
        <v>402</v>
      </c>
      <c r="F375" s="447" t="s">
        <v>7</v>
      </c>
      <c r="G375" s="339">
        <v>2023</v>
      </c>
      <c r="H375" s="135">
        <v>26.3</v>
      </c>
      <c r="I375" s="278"/>
    </row>
    <row r="376" spans="1:9" s="153" customFormat="1" ht="14.25">
      <c r="A376" s="344"/>
      <c r="B376" s="468"/>
      <c r="C376" s="336" t="s">
        <v>0</v>
      </c>
      <c r="D376" s="446" t="s">
        <v>139</v>
      </c>
      <c r="E376" s="445" t="s">
        <v>403</v>
      </c>
      <c r="F376" s="447" t="s">
        <v>7</v>
      </c>
      <c r="G376" s="441">
        <v>2024</v>
      </c>
      <c r="H376" s="135">
        <v>39.99999999999997</v>
      </c>
      <c r="I376" s="209"/>
    </row>
    <row r="377" spans="1:9" s="153" customFormat="1" ht="14.25">
      <c r="A377" s="344"/>
      <c r="B377" s="468"/>
      <c r="C377" s="336" t="s">
        <v>0</v>
      </c>
      <c r="D377" s="446" t="s">
        <v>139</v>
      </c>
      <c r="E377" s="445" t="s">
        <v>404</v>
      </c>
      <c r="F377" s="447" t="s">
        <v>7</v>
      </c>
      <c r="G377" s="441">
        <v>2023</v>
      </c>
      <c r="H377" s="135">
        <v>39.99999999999999</v>
      </c>
      <c r="I377" s="278"/>
    </row>
    <row r="378" spans="1:9" s="153" customFormat="1" ht="12.75">
      <c r="A378" s="344"/>
      <c r="B378" s="469"/>
      <c r="C378" s="447" t="s">
        <v>0</v>
      </c>
      <c r="D378" s="112" t="s">
        <v>139</v>
      </c>
      <c r="E378" s="440" t="s">
        <v>256</v>
      </c>
      <c r="F378" s="441" t="s">
        <v>10</v>
      </c>
      <c r="G378" s="126">
        <v>2022</v>
      </c>
      <c r="H378" s="135">
        <v>24.96</v>
      </c>
      <c r="I378" s="209"/>
    </row>
    <row r="379" spans="1:9" s="153" customFormat="1" ht="12.75">
      <c r="A379" s="344"/>
      <c r="B379" s="469"/>
      <c r="C379" s="447" t="s">
        <v>0</v>
      </c>
      <c r="D379" s="112" t="s">
        <v>139</v>
      </c>
      <c r="E379" s="440" t="s">
        <v>258</v>
      </c>
      <c r="F379" s="441" t="s">
        <v>10</v>
      </c>
      <c r="G379" s="126" t="s">
        <v>286</v>
      </c>
      <c r="H379" s="135">
        <v>39.82</v>
      </c>
      <c r="I379" s="269"/>
    </row>
    <row r="380" spans="1:9" s="153" customFormat="1" ht="12">
      <c r="A380" s="344"/>
      <c r="B380" s="469"/>
      <c r="C380" s="360" t="s">
        <v>0</v>
      </c>
      <c r="D380" s="341" t="s">
        <v>139</v>
      </c>
      <c r="E380" s="367" t="s">
        <v>439</v>
      </c>
      <c r="F380" s="336" t="s">
        <v>7</v>
      </c>
      <c r="G380" s="338">
        <v>2023</v>
      </c>
      <c r="H380" s="135">
        <v>25</v>
      </c>
      <c r="I380" s="152"/>
    </row>
    <row r="381" spans="1:9" s="153" customFormat="1" ht="12">
      <c r="A381" s="344"/>
      <c r="B381" s="469"/>
      <c r="C381" s="360" t="s">
        <v>0</v>
      </c>
      <c r="D381" s="341" t="s">
        <v>139</v>
      </c>
      <c r="E381" s="367" t="s">
        <v>436</v>
      </c>
      <c r="F381" s="336" t="s">
        <v>7</v>
      </c>
      <c r="G381" s="338">
        <v>2024</v>
      </c>
      <c r="H381" s="135">
        <v>20</v>
      </c>
      <c r="I381" s="152"/>
    </row>
    <row r="382" spans="1:9" s="153" customFormat="1" ht="12">
      <c r="A382" s="344"/>
      <c r="B382" s="469"/>
      <c r="C382" s="360" t="s">
        <v>0</v>
      </c>
      <c r="D382" s="341" t="s">
        <v>139</v>
      </c>
      <c r="E382" s="367" t="s">
        <v>437</v>
      </c>
      <c r="F382" s="336" t="s">
        <v>7</v>
      </c>
      <c r="G382" s="338">
        <v>2024</v>
      </c>
      <c r="H382" s="135">
        <v>40</v>
      </c>
      <c r="I382" s="152"/>
    </row>
    <row r="383" spans="1:9" s="153" customFormat="1" ht="12">
      <c r="A383" s="344"/>
      <c r="B383" s="469"/>
      <c r="C383" s="360" t="s">
        <v>0</v>
      </c>
      <c r="D383" s="341" t="s">
        <v>139</v>
      </c>
      <c r="E383" s="367" t="s">
        <v>438</v>
      </c>
      <c r="F383" s="336" t="s">
        <v>7</v>
      </c>
      <c r="G383" s="338">
        <v>2024</v>
      </c>
      <c r="H383" s="135">
        <v>50</v>
      </c>
      <c r="I383" s="152"/>
    </row>
    <row r="384" spans="1:9" s="153" customFormat="1" ht="14.25">
      <c r="A384" s="344"/>
      <c r="B384" s="469"/>
      <c r="C384" s="337" t="s">
        <v>0</v>
      </c>
      <c r="D384" s="336" t="s">
        <v>139</v>
      </c>
      <c r="E384" s="189" t="s">
        <v>435</v>
      </c>
      <c r="F384" s="373" t="s">
        <v>389</v>
      </c>
      <c r="G384" s="338">
        <v>2022</v>
      </c>
      <c r="H384" s="135">
        <v>0.5841197007481297</v>
      </c>
      <c r="I384" s="152"/>
    </row>
    <row r="385" spans="1:9" s="153" customFormat="1" ht="12">
      <c r="A385" s="344"/>
      <c r="B385" s="469"/>
      <c r="C385" s="168" t="s">
        <v>0</v>
      </c>
      <c r="D385" s="168" t="s">
        <v>139</v>
      </c>
      <c r="E385" s="145" t="s">
        <v>248</v>
      </c>
      <c r="F385" s="143" t="s">
        <v>215</v>
      </c>
      <c r="G385" s="144">
        <v>2023</v>
      </c>
      <c r="H385" s="135">
        <v>217.12312218750768</v>
      </c>
      <c r="I385" s="152"/>
    </row>
    <row r="386" spans="1:10" s="146" customFormat="1" ht="13.5" thickBot="1">
      <c r="A386" s="344"/>
      <c r="B386" s="470"/>
      <c r="C386" s="461" t="s">
        <v>92</v>
      </c>
      <c r="D386" s="462"/>
      <c r="E386" s="462"/>
      <c r="F386" s="462"/>
      <c r="G386" s="462"/>
      <c r="H386" s="159">
        <f>SUM(H344:H385)</f>
        <v>1935.181209530005</v>
      </c>
      <c r="I386" s="152"/>
      <c r="J386" s="152"/>
    </row>
    <row r="387" spans="2:9" s="146" customFormat="1" ht="13.5" thickBot="1">
      <c r="B387" s="459" t="s">
        <v>287</v>
      </c>
      <c r="C387" s="18" t="s">
        <v>228</v>
      </c>
      <c r="D387" s="18" t="s">
        <v>228</v>
      </c>
      <c r="E387" s="270" t="s">
        <v>288</v>
      </c>
      <c r="F387" s="247" t="s">
        <v>10</v>
      </c>
      <c r="G387" s="271">
        <v>2021</v>
      </c>
      <c r="H387" s="272">
        <v>104.68008212046338</v>
      </c>
      <c r="I387" s="129"/>
    </row>
    <row r="388" spans="2:9" s="146" customFormat="1" ht="13.5" thickBot="1">
      <c r="B388" s="460"/>
      <c r="C388" s="461" t="s">
        <v>92</v>
      </c>
      <c r="D388" s="462"/>
      <c r="E388" s="463"/>
      <c r="F388" s="463"/>
      <c r="G388" s="463"/>
      <c r="H388" s="257">
        <f>SUM(H387)</f>
        <v>104.68008212046338</v>
      </c>
      <c r="I388" s="264"/>
    </row>
    <row r="389" spans="2:9" s="146" customFormat="1" ht="13.5">
      <c r="B389" s="464" t="s">
        <v>289</v>
      </c>
      <c r="C389" s="258" t="s">
        <v>0</v>
      </c>
      <c r="D389" s="89" t="s">
        <v>139</v>
      </c>
      <c r="E389" s="280" t="s">
        <v>275</v>
      </c>
      <c r="F389" s="247" t="s">
        <v>91</v>
      </c>
      <c r="G389" s="108">
        <v>2023</v>
      </c>
      <c r="H389" s="215" t="s">
        <v>96</v>
      </c>
      <c r="I389" s="209"/>
    </row>
    <row r="390" spans="2:9" s="146" customFormat="1" ht="13.5">
      <c r="B390" s="465"/>
      <c r="C390" s="100" t="s">
        <v>0</v>
      </c>
      <c r="D390" s="89" t="s">
        <v>139</v>
      </c>
      <c r="E390" s="280" t="s">
        <v>276</v>
      </c>
      <c r="F390" s="247" t="s">
        <v>91</v>
      </c>
      <c r="G390" s="108">
        <v>2023</v>
      </c>
      <c r="H390" s="215" t="s">
        <v>96</v>
      </c>
      <c r="I390" s="209"/>
    </row>
    <row r="391" spans="2:9" s="146" customFormat="1" ht="13.5">
      <c r="B391" s="465"/>
      <c r="C391" s="100" t="s">
        <v>0</v>
      </c>
      <c r="D391" s="89" t="s">
        <v>139</v>
      </c>
      <c r="E391" s="280" t="s">
        <v>277</v>
      </c>
      <c r="F391" s="247" t="s">
        <v>91</v>
      </c>
      <c r="G391" s="108">
        <v>2023</v>
      </c>
      <c r="H391" s="215" t="s">
        <v>96</v>
      </c>
      <c r="I391" s="401"/>
    </row>
    <row r="392" spans="2:9" s="146" customFormat="1" ht="13.5">
      <c r="B392" s="465"/>
      <c r="C392" s="100" t="s">
        <v>0</v>
      </c>
      <c r="D392" s="89" t="s">
        <v>139</v>
      </c>
      <c r="E392" s="280" t="s">
        <v>278</v>
      </c>
      <c r="F392" s="247" t="s">
        <v>91</v>
      </c>
      <c r="G392" s="108">
        <v>2022</v>
      </c>
      <c r="H392" s="215" t="s">
        <v>96</v>
      </c>
      <c r="I392" s="401"/>
    </row>
    <row r="393" spans="2:9" s="146" customFormat="1" ht="13.5">
      <c r="B393" s="465"/>
      <c r="C393" s="100" t="s">
        <v>0</v>
      </c>
      <c r="D393" s="89" t="s">
        <v>139</v>
      </c>
      <c r="E393" s="280" t="s">
        <v>279</v>
      </c>
      <c r="F393" s="247" t="s">
        <v>91</v>
      </c>
      <c r="G393" s="108">
        <v>2023</v>
      </c>
      <c r="H393" s="215" t="s">
        <v>96</v>
      </c>
      <c r="I393" s="401"/>
    </row>
    <row r="394" spans="2:9" s="146" customFormat="1" ht="13.5">
      <c r="B394" s="465"/>
      <c r="C394" s="100" t="s">
        <v>0</v>
      </c>
      <c r="D394" s="89" t="s">
        <v>139</v>
      </c>
      <c r="E394" s="280" t="s">
        <v>280</v>
      </c>
      <c r="F394" s="247" t="s">
        <v>91</v>
      </c>
      <c r="G394" s="108">
        <v>2023</v>
      </c>
      <c r="H394" s="215" t="s">
        <v>96</v>
      </c>
      <c r="I394" s="401"/>
    </row>
    <row r="395" spans="2:9" s="146" customFormat="1" ht="14.25" thickBot="1">
      <c r="B395" s="465"/>
      <c r="C395" s="282" t="s">
        <v>0</v>
      </c>
      <c r="D395" s="89" t="s">
        <v>139</v>
      </c>
      <c r="E395" s="281" t="s">
        <v>281</v>
      </c>
      <c r="F395" s="279" t="s">
        <v>91</v>
      </c>
      <c r="G395" s="108">
        <v>2023</v>
      </c>
      <c r="H395" s="218" t="s">
        <v>96</v>
      </c>
      <c r="I395" s="401"/>
    </row>
    <row r="396" spans="2:9" s="146" customFormat="1" ht="13.5" thickBot="1">
      <c r="B396" s="460"/>
      <c r="C396" s="466" t="s">
        <v>92</v>
      </c>
      <c r="D396" s="467"/>
      <c r="E396" s="467"/>
      <c r="F396" s="467"/>
      <c r="G396" s="467"/>
      <c r="H396" s="255">
        <f>SUM(H389:H395)</f>
        <v>0</v>
      </c>
      <c r="I396" s="248" t="s">
        <v>201</v>
      </c>
    </row>
    <row r="397" spans="2:8" s="152" customFormat="1" ht="12.75">
      <c r="B397" s="273"/>
      <c r="C397" s="179"/>
      <c r="D397" s="128"/>
      <c r="E397" s="128"/>
      <c r="F397" s="128"/>
      <c r="G397" s="128"/>
      <c r="H397" s="274"/>
    </row>
    <row r="398" spans="1:2" ht="12">
      <c r="A398" s="457" t="s">
        <v>201</v>
      </c>
      <c r="B398" s="322" t="s">
        <v>476</v>
      </c>
    </row>
  </sheetData>
  <sheetProtection/>
  <autoFilter ref="A2:J396"/>
  <mergeCells count="77">
    <mergeCell ref="C246:G246"/>
    <mergeCell ref="B247:B248"/>
    <mergeCell ref="C248:G248"/>
    <mergeCell ref="B201:B222"/>
    <mergeCell ref="C169:C171"/>
    <mergeCell ref="B169:B172"/>
    <mergeCell ref="B184:B200"/>
    <mergeCell ref="C200:G200"/>
    <mergeCell ref="B180:B181"/>
    <mergeCell ref="C181:G181"/>
    <mergeCell ref="I22:J22"/>
    <mergeCell ref="C291:G291"/>
    <mergeCell ref="B292:B293"/>
    <mergeCell ref="C293:G293"/>
    <mergeCell ref="C222:G222"/>
    <mergeCell ref="C244:G244"/>
    <mergeCell ref="B245:B246"/>
    <mergeCell ref="C146:G146"/>
    <mergeCell ref="B104:B134"/>
    <mergeCell ref="C141:G141"/>
    <mergeCell ref="B249:B251"/>
    <mergeCell ref="B223:B244"/>
    <mergeCell ref="C164:G164"/>
    <mergeCell ref="C173:C174"/>
    <mergeCell ref="C175:G175"/>
    <mergeCell ref="C172:G172"/>
    <mergeCell ref="C177:G177"/>
    <mergeCell ref="B178:B179"/>
    <mergeCell ref="C179:G179"/>
    <mergeCell ref="B173:B175"/>
    <mergeCell ref="C60:G60"/>
    <mergeCell ref="C71:G71"/>
    <mergeCell ref="B72:B95"/>
    <mergeCell ref="C95:G95"/>
    <mergeCell ref="B167:B168"/>
    <mergeCell ref="B165:B166"/>
    <mergeCell ref="B147:B164"/>
    <mergeCell ref="C103:G103"/>
    <mergeCell ref="B96:B103"/>
    <mergeCell ref="B142:B146"/>
    <mergeCell ref="B1:B2"/>
    <mergeCell ref="C1:H1"/>
    <mergeCell ref="C134:G134"/>
    <mergeCell ref="C168:G168"/>
    <mergeCell ref="C166:G166"/>
    <mergeCell ref="B135:B141"/>
    <mergeCell ref="B3:B29"/>
    <mergeCell ref="B30:B60"/>
    <mergeCell ref="B61:B71"/>
    <mergeCell ref="C29:G29"/>
    <mergeCell ref="B182:B183"/>
    <mergeCell ref="C183:G183"/>
    <mergeCell ref="B176:B177"/>
    <mergeCell ref="C251:G251"/>
    <mergeCell ref="B256:B260"/>
    <mergeCell ref="C260:G260"/>
    <mergeCell ref="B252:B253"/>
    <mergeCell ref="C253:G253"/>
    <mergeCell ref="B254:B255"/>
    <mergeCell ref="C255:G255"/>
    <mergeCell ref="B276:B277"/>
    <mergeCell ref="C272:G272"/>
    <mergeCell ref="B264:B272"/>
    <mergeCell ref="B261:B263"/>
    <mergeCell ref="C263:G263"/>
    <mergeCell ref="B273:B275"/>
    <mergeCell ref="C275:G275"/>
    <mergeCell ref="B387:B388"/>
    <mergeCell ref="C388:G388"/>
    <mergeCell ref="B389:B396"/>
    <mergeCell ref="C396:G396"/>
    <mergeCell ref="B278:B279"/>
    <mergeCell ref="C279:G279"/>
    <mergeCell ref="B344:B386"/>
    <mergeCell ref="C386:G386"/>
    <mergeCell ref="B294:B343"/>
    <mergeCell ref="B280:B29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27" r:id="rId4"/>
  <headerFooter>
    <oddFooter>&amp;C&amp;1#&amp;"Calibri"&amp;12&amp;K008000Internal Use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70" zoomScaleNormal="70" zoomScalePageLayoutView="0" workbookViewId="0" topLeftCell="A7">
      <selection activeCell="G19" sqref="G19"/>
    </sheetView>
  </sheetViews>
  <sheetFormatPr defaultColWidth="11.421875" defaultRowHeight="12.75"/>
  <cols>
    <col min="2" max="2" width="17.28125" style="0" customWidth="1"/>
    <col min="3" max="3" width="24.7109375" style="0" bestFit="1" customWidth="1"/>
  </cols>
  <sheetData>
    <row r="1" ht="12">
      <c r="A1" s="24" t="s">
        <v>100</v>
      </c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s="97" customFormat="1" ht="12.75" thickBot="1">
      <c r="A3" s="27" t="s">
        <v>0</v>
      </c>
      <c r="B3" s="105" t="s">
        <v>168</v>
      </c>
      <c r="C3" s="29" t="s">
        <v>125</v>
      </c>
      <c r="D3" s="28" t="s">
        <v>7</v>
      </c>
      <c r="E3" s="58">
        <v>2020</v>
      </c>
      <c r="F3" s="30">
        <v>20.50070032477721</v>
      </c>
    </row>
    <row r="4" spans="1:6" s="152" customFormat="1" ht="12.75" thickBot="1">
      <c r="A4" s="34" t="s">
        <v>0</v>
      </c>
      <c r="B4" s="106" t="s">
        <v>168</v>
      </c>
      <c r="C4" s="48" t="s">
        <v>111</v>
      </c>
      <c r="D4" s="47" t="s">
        <v>107</v>
      </c>
      <c r="E4" s="346">
        <v>2017</v>
      </c>
      <c r="F4" s="42">
        <v>3.209437729665032</v>
      </c>
    </row>
    <row r="5" spans="1:6" ht="12.75" thickBot="1">
      <c r="A5" s="27" t="s">
        <v>0</v>
      </c>
      <c r="B5" s="105" t="s">
        <v>169</v>
      </c>
      <c r="C5" s="29" t="s">
        <v>112</v>
      </c>
      <c r="D5" s="28" t="s">
        <v>7</v>
      </c>
      <c r="E5" s="58">
        <v>2008</v>
      </c>
      <c r="F5" s="30">
        <v>28.40942798788261</v>
      </c>
    </row>
    <row r="6" spans="1:6" ht="12.75" thickBot="1">
      <c r="A6" s="27" t="s">
        <v>0</v>
      </c>
      <c r="B6" s="105" t="s">
        <v>169</v>
      </c>
      <c r="C6" s="29" t="s">
        <v>109</v>
      </c>
      <c r="D6" s="28" t="s">
        <v>7</v>
      </c>
      <c r="E6" s="58">
        <v>2017</v>
      </c>
      <c r="F6" s="30">
        <v>15.058805080758978</v>
      </c>
    </row>
    <row r="7" spans="1:6" ht="12.75" thickBot="1">
      <c r="A7" s="27" t="s">
        <v>0</v>
      </c>
      <c r="B7" s="105" t="s">
        <v>169</v>
      </c>
      <c r="C7" s="29" t="s">
        <v>152</v>
      </c>
      <c r="D7" s="28" t="s">
        <v>7</v>
      </c>
      <c r="E7" s="58">
        <v>2017</v>
      </c>
      <c r="F7" s="30">
        <v>2.5691862805014387</v>
      </c>
    </row>
    <row r="8" spans="1:6" ht="12.75" thickBot="1">
      <c r="A8" s="27" t="s">
        <v>0</v>
      </c>
      <c r="B8" s="105" t="s">
        <v>169</v>
      </c>
      <c r="C8" s="29" t="s">
        <v>130</v>
      </c>
      <c r="D8" s="28" t="s">
        <v>131</v>
      </c>
      <c r="E8" s="58">
        <v>2015</v>
      </c>
      <c r="F8" s="30">
        <v>7.350826471300557</v>
      </c>
    </row>
    <row r="9" spans="1:6" ht="12.75" thickBot="1">
      <c r="A9" s="27" t="s">
        <v>0</v>
      </c>
      <c r="B9" s="105" t="s">
        <v>172</v>
      </c>
      <c r="C9" s="29" t="s">
        <v>153</v>
      </c>
      <c r="D9" s="28" t="s">
        <v>91</v>
      </c>
      <c r="E9" s="58">
        <v>2023</v>
      </c>
      <c r="F9" s="30">
        <v>99.62038654201123</v>
      </c>
    </row>
    <row r="10" spans="1:6" ht="12.75" thickBot="1">
      <c r="A10" s="27" t="s">
        <v>0</v>
      </c>
      <c r="B10" s="105" t="s">
        <v>169</v>
      </c>
      <c r="C10" s="29" t="s">
        <v>15</v>
      </c>
      <c r="D10" s="28" t="s">
        <v>10</v>
      </c>
      <c r="E10" s="58">
        <v>2006</v>
      </c>
      <c r="F10" s="30">
        <v>35.62121205529051</v>
      </c>
    </row>
    <row r="11" spans="1:6" ht="12.75" thickBot="1">
      <c r="A11" s="27" t="s">
        <v>0</v>
      </c>
      <c r="B11" s="105" t="s">
        <v>169</v>
      </c>
      <c r="C11" s="29" t="s">
        <v>154</v>
      </c>
      <c r="D11" s="28" t="s">
        <v>10</v>
      </c>
      <c r="E11" s="58">
        <v>2006</v>
      </c>
      <c r="F11" s="30">
        <v>29.999624240709252</v>
      </c>
    </row>
    <row r="12" spans="1:6" ht="12.75" thickBot="1">
      <c r="A12" s="27" t="s">
        <v>0</v>
      </c>
      <c r="B12" s="105" t="s">
        <v>169</v>
      </c>
      <c r="C12" s="29" t="s">
        <v>155</v>
      </c>
      <c r="D12" s="28" t="s">
        <v>10</v>
      </c>
      <c r="E12" s="58">
        <v>2011</v>
      </c>
      <c r="F12" s="30">
        <v>30.399828107933896</v>
      </c>
    </row>
    <row r="13" spans="1:6" ht="12.75" thickBot="1">
      <c r="A13" s="27" t="s">
        <v>0</v>
      </c>
      <c r="B13" s="105" t="s">
        <v>169</v>
      </c>
      <c r="C13" s="29" t="s">
        <v>61</v>
      </c>
      <c r="D13" s="28" t="s">
        <v>10</v>
      </c>
      <c r="E13" s="58">
        <v>2010</v>
      </c>
      <c r="F13" s="30">
        <v>0.6970318486126698</v>
      </c>
    </row>
    <row r="14" spans="1:6" ht="12.75" thickBot="1">
      <c r="A14" s="27" t="s">
        <v>0</v>
      </c>
      <c r="B14" s="105" t="s">
        <v>169</v>
      </c>
      <c r="C14" s="29" t="s">
        <v>156</v>
      </c>
      <c r="D14" s="28" t="s">
        <v>10</v>
      </c>
      <c r="E14" s="58">
        <v>2006</v>
      </c>
      <c r="F14" s="30">
        <v>49.5</v>
      </c>
    </row>
    <row r="15" spans="1:6" ht="12.75" thickBot="1">
      <c r="A15" s="27" t="s">
        <v>0</v>
      </c>
      <c r="B15" s="105" t="s">
        <v>169</v>
      </c>
      <c r="C15" s="29" t="s">
        <v>157</v>
      </c>
      <c r="D15" s="28" t="s">
        <v>10</v>
      </c>
      <c r="E15" s="58">
        <v>2006</v>
      </c>
      <c r="F15" s="30">
        <v>49.5</v>
      </c>
    </row>
    <row r="16" spans="1:6" ht="12.75" thickBot="1">
      <c r="A16" s="27" t="s">
        <v>0</v>
      </c>
      <c r="B16" s="105" t="s">
        <v>169</v>
      </c>
      <c r="C16" s="29" t="s">
        <v>158</v>
      </c>
      <c r="D16" s="28" t="s">
        <v>10</v>
      </c>
      <c r="E16" s="58">
        <v>2006</v>
      </c>
      <c r="F16" s="30">
        <v>40</v>
      </c>
    </row>
    <row r="17" spans="1:6" ht="12.75" thickBot="1">
      <c r="A17" s="27" t="s">
        <v>0</v>
      </c>
      <c r="B17" s="105" t="s">
        <v>169</v>
      </c>
      <c r="C17" s="29" t="s">
        <v>48</v>
      </c>
      <c r="D17" s="28" t="s">
        <v>10</v>
      </c>
      <c r="E17" s="58">
        <v>2006</v>
      </c>
      <c r="F17" s="30">
        <v>19.59973792988342</v>
      </c>
    </row>
    <row r="18" spans="1:6" ht="12.75" thickBot="1">
      <c r="A18" s="27" t="s">
        <v>0</v>
      </c>
      <c r="B18" s="105" t="s">
        <v>169</v>
      </c>
      <c r="C18" s="29" t="s">
        <v>160</v>
      </c>
      <c r="D18" s="28" t="s">
        <v>10</v>
      </c>
      <c r="E18" s="58">
        <v>2006</v>
      </c>
      <c r="F18" s="30">
        <v>38</v>
      </c>
    </row>
    <row r="19" spans="1:8" ht="12.75" thickBot="1">
      <c r="A19" s="27" t="s">
        <v>0</v>
      </c>
      <c r="B19" s="105" t="s">
        <v>169</v>
      </c>
      <c r="C19" s="29" t="s">
        <v>161</v>
      </c>
      <c r="D19" s="28" t="s">
        <v>10</v>
      </c>
      <c r="E19" s="58">
        <v>2006</v>
      </c>
      <c r="F19" s="30">
        <v>41.8</v>
      </c>
      <c r="G19" s="52">
        <f>SUM(F3:F19)</f>
        <v>511.8362045993268</v>
      </c>
      <c r="H19" s="52"/>
    </row>
    <row r="21" ht="12">
      <c r="A21" s="24" t="s">
        <v>101</v>
      </c>
    </row>
    <row r="22" spans="1:2" ht="21" thickBot="1">
      <c r="A22" s="25" t="s">
        <v>3</v>
      </c>
      <c r="B22" s="204" t="s">
        <v>238</v>
      </c>
    </row>
    <row r="23" spans="1:2" ht="12.75" thickBot="1">
      <c r="A23" s="53" t="s">
        <v>0</v>
      </c>
      <c r="B23" s="54">
        <v>700000</v>
      </c>
    </row>
    <row r="24" spans="1:2" ht="12">
      <c r="A24" s="84"/>
      <c r="B24" s="85"/>
    </row>
    <row r="25" spans="1:2" ht="12">
      <c r="A25" s="33" t="s">
        <v>97</v>
      </c>
      <c r="B25" s="85"/>
    </row>
    <row r="26" spans="1:3" ht="52.5" thickBot="1">
      <c r="A26" s="26" t="s">
        <v>102</v>
      </c>
      <c r="B26" s="40" t="s">
        <v>324</v>
      </c>
      <c r="C26" s="26" t="s">
        <v>121</v>
      </c>
    </row>
    <row r="27" spans="1:3" ht="12.75" thickBot="1">
      <c r="A27" s="42">
        <v>511.8362045993268</v>
      </c>
      <c r="B27" s="42">
        <v>870.1274019957651</v>
      </c>
      <c r="C27" s="86">
        <v>158331.8293463466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80" zoomScaleNormal="80" zoomScalePageLayoutView="0" workbookViewId="0" topLeftCell="A1">
      <selection activeCell="G5" sqref="G5"/>
    </sheetView>
  </sheetViews>
  <sheetFormatPr defaultColWidth="11.421875" defaultRowHeight="12.75"/>
  <cols>
    <col min="2" max="2" width="12.28125" style="0" bestFit="1" customWidth="1"/>
    <col min="3" max="3" width="18.140625" style="0" bestFit="1" customWidth="1"/>
  </cols>
  <sheetData>
    <row r="1" ht="12">
      <c r="A1" s="24" t="s">
        <v>100</v>
      </c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ht="12.75" thickBot="1">
      <c r="A3" s="27" t="s">
        <v>0</v>
      </c>
      <c r="B3" s="105" t="s">
        <v>170</v>
      </c>
      <c r="C3" s="29" t="s">
        <v>134</v>
      </c>
      <c r="D3" s="28" t="s">
        <v>131</v>
      </c>
      <c r="E3" s="58">
        <v>2009</v>
      </c>
      <c r="F3" s="30">
        <v>101.9</v>
      </c>
    </row>
    <row r="4" spans="1:6" ht="12.75" thickBot="1">
      <c r="A4" s="27" t="s">
        <v>0</v>
      </c>
      <c r="B4" s="105" t="s">
        <v>170</v>
      </c>
      <c r="C4" s="29" t="s">
        <v>132</v>
      </c>
      <c r="D4" s="28" t="s">
        <v>131</v>
      </c>
      <c r="E4" s="58">
        <v>2012</v>
      </c>
      <c r="F4" s="30">
        <v>59.27941217209067</v>
      </c>
    </row>
    <row r="5" spans="1:8" ht="12.75" thickBot="1">
      <c r="A5" s="27" t="s">
        <v>0</v>
      </c>
      <c r="B5" s="105" t="s">
        <v>170</v>
      </c>
      <c r="C5" s="29" t="s">
        <v>135</v>
      </c>
      <c r="D5" s="28" t="s">
        <v>131</v>
      </c>
      <c r="E5" s="58">
        <v>2010</v>
      </c>
      <c r="F5" s="30">
        <v>26.35</v>
      </c>
      <c r="G5" s="52">
        <f>SUM(F3:F5)</f>
        <v>187.52941217209067</v>
      </c>
      <c r="H5" s="52"/>
    </row>
    <row r="6" spans="1:6" ht="12">
      <c r="A6" s="94"/>
      <c r="B6" s="43"/>
      <c r="C6" s="44"/>
      <c r="D6" s="43"/>
      <c r="E6" s="95"/>
      <c r="F6" s="46"/>
    </row>
    <row r="8" ht="12">
      <c r="A8" s="24" t="s">
        <v>101</v>
      </c>
    </row>
    <row r="9" spans="1:2" ht="31.5" thickBot="1">
      <c r="A9" s="25" t="s">
        <v>3</v>
      </c>
      <c r="B9" s="204" t="s">
        <v>238</v>
      </c>
    </row>
    <row r="10" spans="1:2" ht="12.75" thickBot="1">
      <c r="A10" s="53" t="s">
        <v>0</v>
      </c>
      <c r="B10" s="54">
        <v>325000</v>
      </c>
    </row>
    <row r="12" ht="12">
      <c r="A12" s="33" t="s">
        <v>97</v>
      </c>
    </row>
    <row r="13" spans="1:3" ht="52.5" thickBot="1">
      <c r="A13" s="26" t="s">
        <v>102</v>
      </c>
      <c r="B13" s="40" t="s">
        <v>325</v>
      </c>
      <c r="C13" s="26" t="s">
        <v>121</v>
      </c>
    </row>
    <row r="14" spans="1:3" ht="12.75" thickBot="1">
      <c r="A14" s="42">
        <v>187.52941217209067</v>
      </c>
      <c r="B14" s="42">
        <v>430.40545316400284</v>
      </c>
      <c r="C14" s="42">
        <v>182061.5066883732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="80" zoomScaleNormal="80" zoomScalePageLayoutView="0" workbookViewId="0" topLeftCell="A1">
      <selection activeCell="G11" sqref="G11"/>
    </sheetView>
  </sheetViews>
  <sheetFormatPr defaultColWidth="11.421875" defaultRowHeight="12.75"/>
  <cols>
    <col min="2" max="2" width="12.28125" style="0" bestFit="1" customWidth="1"/>
    <col min="3" max="3" width="18.140625" style="0" bestFit="1" customWidth="1"/>
  </cols>
  <sheetData>
    <row r="1" ht="12">
      <c r="A1" s="24" t="s">
        <v>100</v>
      </c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ht="12.75" thickBot="1">
      <c r="A3" s="27" t="s">
        <v>0</v>
      </c>
      <c r="B3" s="105" t="s">
        <v>171</v>
      </c>
      <c r="C3" s="29" t="s">
        <v>125</v>
      </c>
      <c r="D3" s="28" t="s">
        <v>7</v>
      </c>
      <c r="E3" s="58">
        <v>2020</v>
      </c>
      <c r="F3" s="30">
        <v>227.70122537701454</v>
      </c>
    </row>
    <row r="5" ht="12">
      <c r="A5" s="24" t="s">
        <v>101</v>
      </c>
    </row>
    <row r="6" spans="1:2" ht="31.5" thickBot="1">
      <c r="A6" s="25" t="s">
        <v>3</v>
      </c>
      <c r="B6" s="204" t="s">
        <v>238</v>
      </c>
    </row>
    <row r="7" spans="1:2" ht="12.75" thickBot="1">
      <c r="A7" s="53" t="s">
        <v>0</v>
      </c>
      <c r="B7" s="54">
        <v>750000</v>
      </c>
    </row>
    <row r="9" ht="12">
      <c r="A9" s="33" t="s">
        <v>97</v>
      </c>
    </row>
    <row r="10" spans="1:3" ht="52.5" thickBot="1">
      <c r="A10" s="26" t="s">
        <v>102</v>
      </c>
      <c r="B10" s="40" t="s">
        <v>324</v>
      </c>
      <c r="C10" s="26" t="s">
        <v>121</v>
      </c>
    </row>
    <row r="11" spans="1:3" ht="12.75" thickBot="1">
      <c r="A11" s="42">
        <v>227.70122537701454</v>
      </c>
      <c r="B11" s="42">
        <v>835.7376722429017</v>
      </c>
      <c r="C11" s="42">
        <v>161297.37074288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="70" zoomScaleNormal="70" zoomScalePageLayoutView="0" workbookViewId="0" topLeftCell="A1">
      <selection activeCell="M18" sqref="M18"/>
    </sheetView>
  </sheetViews>
  <sheetFormatPr defaultColWidth="11.421875" defaultRowHeight="12.75"/>
  <cols>
    <col min="2" max="2" width="12.28125" style="0" bestFit="1" customWidth="1"/>
    <col min="3" max="3" width="18.140625" style="0" bestFit="1" customWidth="1"/>
  </cols>
  <sheetData>
    <row r="1" ht="12">
      <c r="A1" s="24" t="s">
        <v>100</v>
      </c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ht="12.75" thickBot="1">
      <c r="A3" s="27" t="s">
        <v>0</v>
      </c>
      <c r="B3" s="105" t="s">
        <v>170</v>
      </c>
      <c r="C3" s="29" t="s">
        <v>130</v>
      </c>
      <c r="D3" s="28" t="s">
        <v>131</v>
      </c>
      <c r="E3" s="58">
        <v>2015</v>
      </c>
      <c r="F3" s="30">
        <v>23.310728990070235</v>
      </c>
    </row>
    <row r="5" ht="12">
      <c r="A5" s="24" t="s">
        <v>101</v>
      </c>
    </row>
    <row r="6" spans="1:2" ht="31.5" thickBot="1">
      <c r="A6" s="25" t="s">
        <v>3</v>
      </c>
      <c r="B6" s="204" t="s">
        <v>238</v>
      </c>
    </row>
    <row r="7" spans="1:2" ht="12.75" thickBot="1">
      <c r="A7" s="53" t="s">
        <v>0</v>
      </c>
      <c r="B7" s="54">
        <v>44000</v>
      </c>
    </row>
    <row r="9" ht="12">
      <c r="A9" s="33" t="s">
        <v>97</v>
      </c>
    </row>
    <row r="10" spans="1:3" ht="52.5" thickBot="1">
      <c r="A10" s="26" t="s">
        <v>102</v>
      </c>
      <c r="B10" s="40" t="s">
        <v>324</v>
      </c>
      <c r="C10" s="26" t="s">
        <v>121</v>
      </c>
    </row>
    <row r="11" spans="1:3" ht="12.75" thickBot="1">
      <c r="A11" s="42">
        <v>23.310728990070235</v>
      </c>
      <c r="B11" s="42">
        <v>64.21146533664326</v>
      </c>
      <c r="C11" s="42">
        <v>27161.449837400098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="80" zoomScaleNormal="80" zoomScalePageLayoutView="0" workbookViewId="0" topLeftCell="A1">
      <selection activeCell="J11" sqref="J11"/>
    </sheetView>
  </sheetViews>
  <sheetFormatPr defaultColWidth="11.421875" defaultRowHeight="12.75"/>
  <cols>
    <col min="2" max="2" width="12.28125" style="0" bestFit="1" customWidth="1"/>
    <col min="3" max="3" width="18.140625" style="0" bestFit="1" customWidth="1"/>
  </cols>
  <sheetData>
    <row r="1" ht="12">
      <c r="A1" s="24" t="s">
        <v>100</v>
      </c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ht="12.75" thickBot="1">
      <c r="A3" s="27" t="s">
        <v>0</v>
      </c>
      <c r="B3" s="105" t="s">
        <v>171</v>
      </c>
      <c r="C3" s="29" t="s">
        <v>128</v>
      </c>
      <c r="D3" s="28" t="s">
        <v>7</v>
      </c>
      <c r="E3" s="58">
        <v>2020</v>
      </c>
      <c r="F3" s="30">
        <v>180.19819573886176</v>
      </c>
    </row>
    <row r="4" spans="1:7" s="152" customFormat="1" ht="12.75" thickBot="1">
      <c r="A4" s="34" t="s">
        <v>0</v>
      </c>
      <c r="B4" s="106" t="s">
        <v>171</v>
      </c>
      <c r="C4" s="48" t="s">
        <v>106</v>
      </c>
      <c r="D4" s="47" t="s">
        <v>107</v>
      </c>
      <c r="E4" s="346">
        <v>2017</v>
      </c>
      <c r="F4" s="42">
        <v>50.521238247582396</v>
      </c>
      <c r="G4" s="201">
        <f>SUM(F3:F4)</f>
        <v>230.71943398644416</v>
      </c>
    </row>
    <row r="6" ht="12">
      <c r="A6" s="24" t="s">
        <v>101</v>
      </c>
    </row>
    <row r="7" spans="1:2" ht="31.5" thickBot="1">
      <c r="A7" s="25" t="s">
        <v>3</v>
      </c>
      <c r="B7" s="204" t="s">
        <v>238</v>
      </c>
    </row>
    <row r="8" spans="1:2" ht="12.75" thickBot="1">
      <c r="A8" s="53" t="s">
        <v>0</v>
      </c>
      <c r="B8" s="54">
        <v>800000</v>
      </c>
    </row>
    <row r="10" ht="12">
      <c r="A10" s="33" t="s">
        <v>97</v>
      </c>
    </row>
    <row r="11" spans="1:3" ht="52.5" thickBot="1">
      <c r="A11" s="26" t="s">
        <v>102</v>
      </c>
      <c r="B11" s="40" t="s">
        <v>324</v>
      </c>
      <c r="C11" s="26" t="s">
        <v>121</v>
      </c>
    </row>
    <row r="12" spans="1:3" ht="12.75" thickBot="1">
      <c r="A12" s="42">
        <v>230.71943398644416</v>
      </c>
      <c r="B12" s="42">
        <v>820.9259252289006</v>
      </c>
      <c r="C12" s="42">
        <v>191782.53141856426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80" zoomScaleNormal="80" zoomScalePageLayoutView="0" workbookViewId="0" topLeftCell="A20">
      <selection activeCell="G27" sqref="G27"/>
    </sheetView>
  </sheetViews>
  <sheetFormatPr defaultColWidth="11.421875" defaultRowHeight="12.75"/>
  <cols>
    <col min="2" max="2" width="13.00390625" style="0" bestFit="1" customWidth="1"/>
    <col min="3" max="3" width="18.140625" style="0" bestFit="1" customWidth="1"/>
  </cols>
  <sheetData>
    <row r="1" ht="12">
      <c r="A1" s="24" t="s">
        <v>100</v>
      </c>
    </row>
    <row r="2" spans="1:8" ht="63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202</v>
      </c>
      <c r="G2" s="132"/>
      <c r="H2" s="134"/>
    </row>
    <row r="3" spans="1:6" ht="12.75" thickBot="1">
      <c r="A3" s="27" t="s">
        <v>0</v>
      </c>
      <c r="B3" s="105" t="s">
        <v>172</v>
      </c>
      <c r="C3" s="29" t="s">
        <v>138</v>
      </c>
      <c r="D3" s="28" t="s">
        <v>91</v>
      </c>
      <c r="E3" s="58">
        <v>2023</v>
      </c>
      <c r="F3" s="30">
        <v>259.092604014796</v>
      </c>
    </row>
    <row r="4" spans="1:6" ht="12.75" thickBot="1">
      <c r="A4" s="27" t="s">
        <v>0</v>
      </c>
      <c r="B4" s="105" t="s">
        <v>139</v>
      </c>
      <c r="C4" s="29" t="s">
        <v>144</v>
      </c>
      <c r="D4" s="28" t="s">
        <v>10</v>
      </c>
      <c r="E4" s="58">
        <v>2020</v>
      </c>
      <c r="F4" s="30">
        <v>241.3793103448276</v>
      </c>
    </row>
    <row r="5" spans="1:6" ht="12.75" thickBot="1">
      <c r="A5" s="27" t="s">
        <v>0</v>
      </c>
      <c r="B5" s="105" t="s">
        <v>139</v>
      </c>
      <c r="C5" s="29" t="s">
        <v>144</v>
      </c>
      <c r="D5" s="28" t="s">
        <v>10</v>
      </c>
      <c r="E5" s="58">
        <v>2020</v>
      </c>
      <c r="F5" s="30">
        <v>250</v>
      </c>
    </row>
    <row r="6" spans="1:6" ht="12.75" thickBot="1">
      <c r="A6" s="27" t="s">
        <v>0</v>
      </c>
      <c r="B6" s="105" t="s">
        <v>169</v>
      </c>
      <c r="C6" s="29" t="s">
        <v>143</v>
      </c>
      <c r="D6" s="28" t="s">
        <v>10</v>
      </c>
      <c r="E6" s="58">
        <v>2020</v>
      </c>
      <c r="F6" s="30">
        <v>27.680798004987533</v>
      </c>
    </row>
    <row r="7" spans="1:6" s="99" customFormat="1" ht="12.75" thickBot="1">
      <c r="A7" s="27" t="s">
        <v>0</v>
      </c>
      <c r="B7" s="27" t="s">
        <v>169</v>
      </c>
      <c r="C7" s="27" t="s">
        <v>178</v>
      </c>
      <c r="D7" s="27" t="s">
        <v>10</v>
      </c>
      <c r="E7" s="27">
        <v>2020</v>
      </c>
      <c r="F7" s="30">
        <v>15.087808437915868</v>
      </c>
    </row>
    <row r="8" spans="1:6" s="99" customFormat="1" ht="12.75" thickBot="1">
      <c r="A8" s="27" t="s">
        <v>0</v>
      </c>
      <c r="B8" s="27" t="s">
        <v>169</v>
      </c>
      <c r="C8" s="27" t="s">
        <v>179</v>
      </c>
      <c r="D8" s="27" t="s">
        <v>10</v>
      </c>
      <c r="E8" s="27">
        <v>2021</v>
      </c>
      <c r="F8" s="30">
        <v>22.574865552984086</v>
      </c>
    </row>
    <row r="9" spans="1:6" s="99" customFormat="1" ht="12.75" thickBot="1">
      <c r="A9" s="27" t="s">
        <v>0</v>
      </c>
      <c r="B9" s="27" t="s">
        <v>169</v>
      </c>
      <c r="C9" s="27" t="s">
        <v>180</v>
      </c>
      <c r="D9" s="27" t="s">
        <v>10</v>
      </c>
      <c r="E9" s="27">
        <v>2021</v>
      </c>
      <c r="F9" s="30">
        <v>24.043243106219027</v>
      </c>
    </row>
    <row r="10" spans="1:6" s="99" customFormat="1" ht="12.75" thickBot="1">
      <c r="A10" s="27" t="s">
        <v>0</v>
      </c>
      <c r="B10" s="27" t="s">
        <v>169</v>
      </c>
      <c r="C10" s="27" t="s">
        <v>181</v>
      </c>
      <c r="D10" s="27" t="s">
        <v>10</v>
      </c>
      <c r="E10" s="27">
        <v>2021</v>
      </c>
      <c r="F10" s="30">
        <v>13.902409871339175</v>
      </c>
    </row>
    <row r="11" spans="1:6" s="99" customFormat="1" ht="12.75" thickBot="1">
      <c r="A11" s="27" t="s">
        <v>0</v>
      </c>
      <c r="B11" s="27" t="s">
        <v>169</v>
      </c>
      <c r="C11" s="27" t="s">
        <v>182</v>
      </c>
      <c r="D11" s="27" t="s">
        <v>10</v>
      </c>
      <c r="E11" s="27">
        <v>2020</v>
      </c>
      <c r="F11" s="30">
        <v>33.04868577685046</v>
      </c>
    </row>
    <row r="12" spans="1:6" s="99" customFormat="1" ht="12.75" thickBot="1">
      <c r="A12" s="27" t="s">
        <v>0</v>
      </c>
      <c r="B12" s="27" t="s">
        <v>169</v>
      </c>
      <c r="C12" s="27" t="s">
        <v>183</v>
      </c>
      <c r="D12" s="27" t="s">
        <v>10</v>
      </c>
      <c r="E12" s="27">
        <v>2021</v>
      </c>
      <c r="F12" s="30">
        <v>23.38243659392296</v>
      </c>
    </row>
    <row r="13" spans="1:6" s="99" customFormat="1" ht="12.75" thickBot="1">
      <c r="A13" s="27" t="s">
        <v>0</v>
      </c>
      <c r="B13" s="27" t="s">
        <v>139</v>
      </c>
      <c r="C13" s="27" t="s">
        <v>184</v>
      </c>
      <c r="D13" s="27" t="s">
        <v>10</v>
      </c>
      <c r="E13" s="27">
        <v>2021</v>
      </c>
      <c r="F13" s="30">
        <v>33.100975884140894</v>
      </c>
    </row>
    <row r="14" spans="1:6" s="99" customFormat="1" ht="12.75" thickBot="1">
      <c r="A14" s="27" t="s">
        <v>0</v>
      </c>
      <c r="B14" s="27" t="s">
        <v>169</v>
      </c>
      <c r="C14" s="27" t="s">
        <v>185</v>
      </c>
      <c r="D14" s="27" t="s">
        <v>10</v>
      </c>
      <c r="E14" s="27">
        <v>2022</v>
      </c>
      <c r="F14" s="30">
        <v>6.666066736461206</v>
      </c>
    </row>
    <row r="15" spans="1:6" s="99" customFormat="1" ht="12.75" thickBot="1">
      <c r="A15" s="27" t="s">
        <v>0</v>
      </c>
      <c r="B15" s="27" t="s">
        <v>139</v>
      </c>
      <c r="C15" s="27" t="s">
        <v>186</v>
      </c>
      <c r="D15" s="27" t="s">
        <v>10</v>
      </c>
      <c r="E15" s="27">
        <v>2020</v>
      </c>
      <c r="F15" s="30">
        <v>33.100975884140894</v>
      </c>
    </row>
    <row r="16" spans="1:6" s="99" customFormat="1" ht="12.75" thickBot="1">
      <c r="A16" s="27" t="s">
        <v>0</v>
      </c>
      <c r="B16" s="27" t="s">
        <v>139</v>
      </c>
      <c r="C16" s="27" t="s">
        <v>198</v>
      </c>
      <c r="D16" s="27" t="s">
        <v>10</v>
      </c>
      <c r="E16" s="27">
        <v>2021</v>
      </c>
      <c r="F16" s="30">
        <v>33.19122859172212</v>
      </c>
    </row>
    <row r="17" spans="1:6" s="99" customFormat="1" ht="12.75" thickBot="1">
      <c r="A17" s="27" t="s">
        <v>0</v>
      </c>
      <c r="B17" s="27" t="s">
        <v>139</v>
      </c>
      <c r="C17" s="27" t="s">
        <v>187</v>
      </c>
      <c r="D17" s="27" t="s">
        <v>10</v>
      </c>
      <c r="E17" s="27">
        <v>2022</v>
      </c>
      <c r="F17" s="30">
        <v>33.100975884140894</v>
      </c>
    </row>
    <row r="18" spans="1:6" s="99" customFormat="1" ht="12.75" thickBot="1">
      <c r="A18" s="27" t="s">
        <v>0</v>
      </c>
      <c r="B18" s="27" t="s">
        <v>139</v>
      </c>
      <c r="C18" s="27" t="s">
        <v>188</v>
      </c>
      <c r="D18" s="27" t="s">
        <v>10</v>
      </c>
      <c r="E18" s="27">
        <v>2022</v>
      </c>
      <c r="F18" s="30">
        <v>31.727349510514518</v>
      </c>
    </row>
    <row r="19" spans="1:6" s="99" customFormat="1" ht="12.75" thickBot="1">
      <c r="A19" s="27" t="s">
        <v>0</v>
      </c>
      <c r="B19" s="27" t="s">
        <v>139</v>
      </c>
      <c r="C19" s="27" t="s">
        <v>189</v>
      </c>
      <c r="D19" s="27" t="s">
        <v>10</v>
      </c>
      <c r="E19" s="27">
        <v>2021</v>
      </c>
      <c r="F19" s="30">
        <v>32.64643042959544</v>
      </c>
    </row>
    <row r="20" spans="1:6" s="99" customFormat="1" ht="12.75" thickBot="1">
      <c r="A20" s="27" t="s">
        <v>0</v>
      </c>
      <c r="B20" s="27" t="s">
        <v>139</v>
      </c>
      <c r="C20" s="27" t="s">
        <v>190</v>
      </c>
      <c r="D20" s="27" t="s">
        <v>10</v>
      </c>
      <c r="E20" s="27">
        <v>2021</v>
      </c>
      <c r="F20" s="30">
        <v>32.64643042959544</v>
      </c>
    </row>
    <row r="21" spans="1:6" s="99" customFormat="1" ht="12.75" thickBot="1">
      <c r="A21" s="27" t="s">
        <v>0</v>
      </c>
      <c r="B21" s="27" t="s">
        <v>139</v>
      </c>
      <c r="C21" s="27" t="s">
        <v>191</v>
      </c>
      <c r="D21" s="27" t="s">
        <v>10</v>
      </c>
      <c r="E21" s="27">
        <v>2021</v>
      </c>
      <c r="F21" s="30">
        <v>32.100975884140894</v>
      </c>
    </row>
    <row r="22" spans="1:6" s="99" customFormat="1" ht="12.75" thickBot="1">
      <c r="A22" s="27" t="s">
        <v>0</v>
      </c>
      <c r="B22" s="27" t="s">
        <v>169</v>
      </c>
      <c r="C22" s="27" t="s">
        <v>340</v>
      </c>
      <c r="D22" s="27" t="s">
        <v>10</v>
      </c>
      <c r="E22" s="27">
        <v>2021</v>
      </c>
      <c r="F22" s="30">
        <v>41.26226198600105</v>
      </c>
    </row>
    <row r="23" spans="1:6" s="99" customFormat="1" ht="12.75" thickBot="1">
      <c r="A23" s="27" t="s">
        <v>0</v>
      </c>
      <c r="B23" s="27" t="s">
        <v>139</v>
      </c>
      <c r="C23" s="27" t="s">
        <v>193</v>
      </c>
      <c r="D23" s="27" t="s">
        <v>10</v>
      </c>
      <c r="E23" s="27">
        <v>2021</v>
      </c>
      <c r="F23" s="30">
        <v>216.04739515154276</v>
      </c>
    </row>
    <row r="24" spans="1:6" s="99" customFormat="1" ht="12.75" thickBot="1">
      <c r="A24" s="27" t="s">
        <v>0</v>
      </c>
      <c r="B24" s="27" t="s">
        <v>139</v>
      </c>
      <c r="C24" s="27" t="s">
        <v>200</v>
      </c>
      <c r="D24" s="27" t="s">
        <v>10</v>
      </c>
      <c r="E24" s="27">
        <v>2022</v>
      </c>
      <c r="F24" s="30">
        <v>44.76382486307852</v>
      </c>
    </row>
    <row r="25" spans="1:7" s="99" customFormat="1" ht="12.75" thickBot="1">
      <c r="A25" s="27" t="s">
        <v>0</v>
      </c>
      <c r="B25" s="27" t="s">
        <v>139</v>
      </c>
      <c r="C25" s="27" t="s">
        <v>195</v>
      </c>
      <c r="D25" s="27" t="s">
        <v>10</v>
      </c>
      <c r="E25" s="27">
        <v>2022</v>
      </c>
      <c r="F25" s="30">
        <v>99.30292765242268</v>
      </c>
      <c r="G25" s="224"/>
    </row>
    <row r="26" spans="1:10" s="99" customFormat="1" ht="12.75" thickBot="1">
      <c r="A26" s="27" t="s">
        <v>0</v>
      </c>
      <c r="B26" s="27" t="s">
        <v>139</v>
      </c>
      <c r="C26" s="27" t="s">
        <v>196</v>
      </c>
      <c r="D26" s="27" t="s">
        <v>10</v>
      </c>
      <c r="E26" s="27">
        <v>2022</v>
      </c>
      <c r="F26" s="30">
        <v>390.59151543286254</v>
      </c>
      <c r="G26" s="224">
        <f>SUM(F3:F26)</f>
        <v>1970.4414960242027</v>
      </c>
      <c r="H26" s="46"/>
      <c r="I26" s="46"/>
      <c r="J26" s="46"/>
    </row>
    <row r="27" spans="1:6" s="99" customFormat="1" ht="12">
      <c r="A27" s="94"/>
      <c r="B27" s="107"/>
      <c r="C27" s="44"/>
      <c r="D27" s="43"/>
      <c r="E27" s="95"/>
      <c r="F27" s="46"/>
    </row>
    <row r="29" ht="12">
      <c r="A29" s="24" t="s">
        <v>101</v>
      </c>
    </row>
    <row r="30" spans="1:7" ht="42" thickBot="1">
      <c r="A30" s="25" t="s">
        <v>3</v>
      </c>
      <c r="B30" s="26" t="s">
        <v>239</v>
      </c>
      <c r="G30" s="225"/>
    </row>
    <row r="31" spans="1:7" ht="12.75" thickBot="1">
      <c r="A31" s="53" t="s">
        <v>0</v>
      </c>
      <c r="B31" s="54">
        <v>1495000</v>
      </c>
      <c r="C31" s="132"/>
      <c r="G31" s="46"/>
    </row>
    <row r="33" ht="12">
      <c r="A33" s="33" t="s">
        <v>97</v>
      </c>
    </row>
    <row r="34" spans="1:3" ht="52.5" thickBot="1">
      <c r="A34" s="26" t="s">
        <v>145</v>
      </c>
      <c r="B34" s="40" t="s">
        <v>326</v>
      </c>
      <c r="C34" s="26" t="s">
        <v>146</v>
      </c>
    </row>
    <row r="35" spans="1:4" ht="12.75" thickBot="1">
      <c r="A35" s="42">
        <v>1970.4414960242025</v>
      </c>
      <c r="B35" s="42">
        <v>2245.6879149928536</v>
      </c>
      <c r="C35" s="42">
        <v>372301.4118869152</v>
      </c>
      <c r="D35" s="131"/>
    </row>
    <row r="37" ht="12">
      <c r="A37" s="22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60" zoomScaleNormal="60" zoomScalePageLayoutView="0" workbookViewId="0" topLeftCell="A7">
      <selection activeCell="K21" sqref="K21"/>
    </sheetView>
  </sheetViews>
  <sheetFormatPr defaultColWidth="11.421875" defaultRowHeight="12.75"/>
  <cols>
    <col min="1" max="1" width="11.421875" style="99" customWidth="1"/>
    <col min="2" max="2" width="13.00390625" style="99" bestFit="1" customWidth="1"/>
    <col min="3" max="3" width="22.421875" style="99" bestFit="1" customWidth="1"/>
    <col min="4" max="5" width="11.421875" style="99" customWidth="1"/>
    <col min="6" max="6" width="15.7109375" style="99" customWidth="1"/>
    <col min="7" max="16384" width="11.421875" style="99" customWidth="1"/>
  </cols>
  <sheetData>
    <row r="1" ht="12">
      <c r="A1" s="24" t="s">
        <v>100</v>
      </c>
    </row>
    <row r="2" spans="1:6" ht="44.25" customHeight="1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411</v>
      </c>
    </row>
    <row r="3" spans="1:6" s="152" customFormat="1" ht="12.75" thickBot="1">
      <c r="A3" s="34" t="s">
        <v>0</v>
      </c>
      <c r="B3" s="106" t="s">
        <v>169</v>
      </c>
      <c r="C3" s="47" t="s">
        <v>363</v>
      </c>
      <c r="D3" s="106" t="s">
        <v>131</v>
      </c>
      <c r="E3" s="347">
        <v>2019</v>
      </c>
      <c r="F3" s="347">
        <v>105</v>
      </c>
    </row>
    <row r="4" spans="1:6" s="152" customFormat="1" ht="12.75" thickBot="1">
      <c r="A4" s="34" t="s">
        <v>0</v>
      </c>
      <c r="B4" s="106" t="s">
        <v>169</v>
      </c>
      <c r="C4" s="47" t="s">
        <v>384</v>
      </c>
      <c r="D4" s="106" t="s">
        <v>10</v>
      </c>
      <c r="E4" s="347">
        <v>2022</v>
      </c>
      <c r="F4" s="347">
        <v>2.7990825688073393</v>
      </c>
    </row>
    <row r="5" spans="1:6" s="152" customFormat="1" ht="12.75" thickBot="1">
      <c r="A5" s="34" t="s">
        <v>0</v>
      </c>
      <c r="B5" s="106" t="s">
        <v>139</v>
      </c>
      <c r="C5" s="47" t="s">
        <v>385</v>
      </c>
      <c r="D5" s="106" t="s">
        <v>10</v>
      </c>
      <c r="E5" s="347">
        <v>2022</v>
      </c>
      <c r="F5" s="347">
        <v>50.1765306122449</v>
      </c>
    </row>
    <row r="6" spans="1:6" s="152" customFormat="1" ht="12.75" thickBot="1">
      <c r="A6" s="34" t="s">
        <v>0</v>
      </c>
      <c r="B6" s="106" t="s">
        <v>169</v>
      </c>
      <c r="C6" s="47" t="s">
        <v>386</v>
      </c>
      <c r="D6" s="106" t="s">
        <v>10</v>
      </c>
      <c r="E6" s="347">
        <v>2020</v>
      </c>
      <c r="F6" s="347">
        <v>8.23115172413793</v>
      </c>
    </row>
    <row r="7" spans="1:6" s="152" customFormat="1" ht="12.75" thickBot="1">
      <c r="A7" s="34" t="s">
        <v>0</v>
      </c>
      <c r="B7" s="106" t="s">
        <v>139</v>
      </c>
      <c r="C7" s="47" t="s">
        <v>387</v>
      </c>
      <c r="D7" s="106" t="s">
        <v>10</v>
      </c>
      <c r="E7" s="347">
        <v>2022</v>
      </c>
      <c r="F7" s="347">
        <v>18.0989010989011</v>
      </c>
    </row>
    <row r="8" spans="1:6" s="152" customFormat="1" ht="12.75" thickBot="1">
      <c r="A8" s="34" t="s">
        <v>0</v>
      </c>
      <c r="B8" s="106" t="s">
        <v>169</v>
      </c>
      <c r="C8" s="47" t="s">
        <v>388</v>
      </c>
      <c r="D8" s="106" t="s">
        <v>10</v>
      </c>
      <c r="E8" s="347">
        <v>2020</v>
      </c>
      <c r="F8" s="347">
        <v>2.81901246882793</v>
      </c>
    </row>
    <row r="9" spans="1:6" s="152" customFormat="1" ht="12.75" thickBot="1">
      <c r="A9" s="34" t="s">
        <v>0</v>
      </c>
      <c r="B9" s="106" t="s">
        <v>169</v>
      </c>
      <c r="C9" s="47" t="s">
        <v>405</v>
      </c>
      <c r="D9" s="106" t="s">
        <v>10</v>
      </c>
      <c r="E9" s="347">
        <v>2023</v>
      </c>
      <c r="F9" s="347">
        <v>2.590443890274314</v>
      </c>
    </row>
    <row r="10" spans="1:6" s="152" customFormat="1" ht="12.75" thickBot="1">
      <c r="A10" s="34" t="s">
        <v>0</v>
      </c>
      <c r="B10" s="106" t="s">
        <v>169</v>
      </c>
      <c r="C10" s="47" t="s">
        <v>431</v>
      </c>
      <c r="D10" s="106" t="s">
        <v>10</v>
      </c>
      <c r="E10" s="347">
        <v>2023</v>
      </c>
      <c r="F10" s="347">
        <v>6.663721285585614</v>
      </c>
    </row>
    <row r="11" spans="1:6" s="152" customFormat="1" ht="12.75" thickBot="1">
      <c r="A11" s="34" t="s">
        <v>0</v>
      </c>
      <c r="B11" s="106" t="s">
        <v>169</v>
      </c>
      <c r="C11" s="47" t="s">
        <v>432</v>
      </c>
      <c r="D11" s="106" t="s">
        <v>10</v>
      </c>
      <c r="E11" s="347" t="s">
        <v>285</v>
      </c>
      <c r="F11" s="347">
        <v>7.5</v>
      </c>
    </row>
    <row r="12" spans="1:6" s="152" customFormat="1" ht="12.75" thickBot="1">
      <c r="A12" s="34" t="s">
        <v>0</v>
      </c>
      <c r="B12" s="106" t="s">
        <v>169</v>
      </c>
      <c r="C12" s="47" t="s">
        <v>433</v>
      </c>
      <c r="D12" s="106" t="s">
        <v>10</v>
      </c>
      <c r="E12" s="347">
        <v>2024</v>
      </c>
      <c r="F12" s="347">
        <v>37.25567760130777</v>
      </c>
    </row>
    <row r="13" spans="1:6" s="152" customFormat="1" ht="12.75" thickBot="1">
      <c r="A13" s="34" t="s">
        <v>0</v>
      </c>
      <c r="B13" s="106" t="s">
        <v>169</v>
      </c>
      <c r="C13" s="47" t="s">
        <v>434</v>
      </c>
      <c r="D13" s="106" t="s">
        <v>10</v>
      </c>
      <c r="E13" s="347">
        <v>2020</v>
      </c>
      <c r="F13" s="347">
        <v>1.3757826346268045</v>
      </c>
    </row>
    <row r="14" spans="1:6" ht="12.75" thickBot="1">
      <c r="A14" s="34" t="s">
        <v>0</v>
      </c>
      <c r="B14" s="106" t="s">
        <v>139</v>
      </c>
      <c r="C14" s="47" t="s">
        <v>163</v>
      </c>
      <c r="D14" s="106" t="s">
        <v>131</v>
      </c>
      <c r="E14" s="347">
        <v>2018</v>
      </c>
      <c r="F14" s="347">
        <v>170</v>
      </c>
    </row>
    <row r="15" spans="1:6" ht="12.75" thickBot="1">
      <c r="A15" s="34" t="s">
        <v>0</v>
      </c>
      <c r="B15" s="106" t="s">
        <v>169</v>
      </c>
      <c r="C15" s="47" t="s">
        <v>164</v>
      </c>
      <c r="D15" s="106" t="s">
        <v>131</v>
      </c>
      <c r="E15" s="347">
        <v>2018</v>
      </c>
      <c r="F15" s="347">
        <v>100</v>
      </c>
    </row>
    <row r="16" spans="1:6" ht="12.75" thickBot="1">
      <c r="A16" s="34" t="s">
        <v>0</v>
      </c>
      <c r="B16" s="106" t="s">
        <v>139</v>
      </c>
      <c r="C16" s="47" t="s">
        <v>165</v>
      </c>
      <c r="D16" s="106" t="s">
        <v>131</v>
      </c>
      <c r="E16" s="347">
        <v>2020</v>
      </c>
      <c r="F16" s="347">
        <v>200</v>
      </c>
    </row>
    <row r="17" spans="1:6" ht="12.75" thickBot="1">
      <c r="A17" s="34" t="s">
        <v>0</v>
      </c>
      <c r="B17" s="106" t="s">
        <v>169</v>
      </c>
      <c r="C17" s="47" t="s">
        <v>166</v>
      </c>
      <c r="D17" s="106" t="s">
        <v>7</v>
      </c>
      <c r="E17" s="347">
        <v>2020</v>
      </c>
      <c r="F17" s="347">
        <v>30</v>
      </c>
    </row>
    <row r="18" spans="1:8" ht="12.75" thickBot="1">
      <c r="A18" s="34" t="s">
        <v>0</v>
      </c>
      <c r="B18" s="106" t="s">
        <v>169</v>
      </c>
      <c r="C18" s="47" t="s">
        <v>167</v>
      </c>
      <c r="D18" s="106" t="s">
        <v>7</v>
      </c>
      <c r="E18" s="347">
        <v>2020</v>
      </c>
      <c r="F18" s="347">
        <v>50</v>
      </c>
      <c r="G18" s="308">
        <f>SUM(F4:F18)</f>
        <v>687.5103038847137</v>
      </c>
      <c r="H18" s="308"/>
    </row>
    <row r="19" spans="1:6" ht="12">
      <c r="A19" s="94"/>
      <c r="B19" s="43"/>
      <c r="C19" s="44"/>
      <c r="D19" s="43"/>
      <c r="E19" s="95"/>
      <c r="F19" s="46"/>
    </row>
    <row r="20" ht="12">
      <c r="A20" s="24" t="s">
        <v>101</v>
      </c>
    </row>
    <row r="21" spans="1:2" ht="31.5" thickBot="1">
      <c r="A21" s="25" t="s">
        <v>3</v>
      </c>
      <c r="B21" s="26" t="s">
        <v>238</v>
      </c>
    </row>
    <row r="22" spans="1:2" ht="12.75" thickBot="1">
      <c r="A22" s="53" t="s">
        <v>0</v>
      </c>
      <c r="B22" s="54">
        <v>750000</v>
      </c>
    </row>
    <row r="24" ht="12">
      <c r="A24" s="33" t="s">
        <v>97</v>
      </c>
    </row>
    <row r="25" spans="1:3" ht="52.5" thickBot="1">
      <c r="A25" s="26" t="s">
        <v>102</v>
      </c>
      <c r="B25" s="40" t="s">
        <v>324</v>
      </c>
      <c r="C25" s="26" t="s">
        <v>121</v>
      </c>
    </row>
    <row r="26" spans="1:3" ht="12.75" thickBot="1">
      <c r="A26" s="42">
        <v>687.5103038847137</v>
      </c>
      <c r="B26" s="42">
        <v>561.8750750553346</v>
      </c>
      <c r="C26" s="42">
        <v>223642.5005897762</v>
      </c>
    </row>
    <row r="28" s="152" customFormat="1" ht="12">
      <c r="A28" s="200" t="s">
        <v>412</v>
      </c>
    </row>
    <row r="29" s="152" customFormat="1" ht="12">
      <c r="A29" s="200" t="s">
        <v>413</v>
      </c>
    </row>
    <row r="30" s="152" customFormat="1" ht="12">
      <c r="A30" s="200" t="s">
        <v>407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60" zoomScaleNormal="60" zoomScalePageLayoutView="0" workbookViewId="0" topLeftCell="A1">
      <selection activeCell="L8" sqref="L8"/>
    </sheetView>
  </sheetViews>
  <sheetFormatPr defaultColWidth="11.421875" defaultRowHeight="12.75"/>
  <cols>
    <col min="1" max="1" width="11.421875" style="99" customWidth="1"/>
    <col min="2" max="2" width="13.00390625" style="99" bestFit="1" customWidth="1"/>
    <col min="3" max="3" width="16.7109375" style="99" customWidth="1"/>
    <col min="4" max="16384" width="11.421875" style="99" customWidth="1"/>
  </cols>
  <sheetData>
    <row r="1" spans="1:7" ht="12">
      <c r="A1" s="24" t="s">
        <v>100</v>
      </c>
      <c r="G1" s="22"/>
    </row>
    <row r="2" spans="1:9" ht="63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204</v>
      </c>
      <c r="G2" s="26" t="s">
        <v>202</v>
      </c>
      <c r="I2" s="134"/>
    </row>
    <row r="3" spans="1:9" ht="12.75" thickBot="1">
      <c r="A3" s="34" t="s">
        <v>199</v>
      </c>
      <c r="B3" s="137" t="s">
        <v>197</v>
      </c>
      <c r="C3" s="29" t="s">
        <v>177</v>
      </c>
      <c r="D3" s="28" t="s">
        <v>10</v>
      </c>
      <c r="E3" s="133" t="s">
        <v>203</v>
      </c>
      <c r="F3" s="451">
        <v>891</v>
      </c>
      <c r="G3" s="138">
        <v>33.430499999999995</v>
      </c>
      <c r="I3" s="233"/>
    </row>
    <row r="4" spans="1:7" ht="12">
      <c r="A4" s="94"/>
      <c r="B4" s="107"/>
      <c r="C4" s="44"/>
      <c r="D4" s="43"/>
      <c r="E4" s="95"/>
      <c r="F4" s="95"/>
      <c r="G4" s="46"/>
    </row>
    <row r="6" ht="12">
      <c r="A6" s="24" t="s">
        <v>101</v>
      </c>
    </row>
    <row r="7" spans="1:3" ht="31.5" thickBot="1">
      <c r="A7" s="25" t="s">
        <v>3</v>
      </c>
      <c r="B7" s="26" t="s">
        <v>224</v>
      </c>
      <c r="C7" s="226" t="s">
        <v>327</v>
      </c>
    </row>
    <row r="8" spans="1:5" ht="12.75" thickBot="1">
      <c r="A8" s="53" t="s">
        <v>0</v>
      </c>
      <c r="B8" s="54">
        <v>59466</v>
      </c>
      <c r="C8" s="228">
        <v>0.3267477728702115</v>
      </c>
      <c r="D8" s="229"/>
      <c r="E8" s="22"/>
    </row>
    <row r="9" spans="3:5" ht="12">
      <c r="C9" s="236"/>
      <c r="D9" s="233"/>
      <c r="E9" s="146"/>
    </row>
    <row r="10" ht="12">
      <c r="A10" s="33" t="s">
        <v>97</v>
      </c>
    </row>
    <row r="11" spans="1:16" ht="52.5" thickBot="1">
      <c r="A11" s="26" t="s">
        <v>145</v>
      </c>
      <c r="B11" s="40" t="s">
        <v>328</v>
      </c>
      <c r="C11" s="26" t="s">
        <v>146</v>
      </c>
      <c r="J11" s="146"/>
      <c r="K11" s="146"/>
      <c r="L11" s="146"/>
      <c r="M11" s="146"/>
      <c r="N11" s="146"/>
      <c r="O11" s="146"/>
      <c r="P11" s="146"/>
    </row>
    <row r="12" spans="1:16" ht="12.75" thickBot="1">
      <c r="A12" s="30">
        <v>33.430499999999995</v>
      </c>
      <c r="B12" s="309">
        <v>2.3044775</v>
      </c>
      <c r="C12" s="30">
        <v>2673.1939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t="12">
      <c r="A13" s="22"/>
      <c r="C13" s="139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</row>
    <row r="14" spans="1:9" s="146" customFormat="1" ht="12">
      <c r="A14" s="244"/>
      <c r="B14" s="22"/>
      <c r="I14" s="405"/>
    </row>
    <row r="15" spans="1:20" s="22" customFormat="1" ht="12">
      <c r="A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</row>
    <row r="16" spans="1:20" s="22" customFormat="1" ht="1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</row>
    <row r="17" spans="1:20" s="22" customFormat="1" ht="12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1:20" s="22" customFormat="1" ht="1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</row>
    <row r="19" spans="1:20" s="22" customFormat="1" ht="1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</row>
    <row r="20" spans="1:20" s="22" customFormat="1" ht="1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</row>
    <row r="21" spans="1:20" ht="1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</row>
    <row r="22" spans="1:20" s="22" customFormat="1" ht="1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</row>
    <row r="23" spans="1:20" s="22" customFormat="1" ht="1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</row>
    <row r="24" spans="1:20" s="22" customFormat="1" ht="1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</row>
    <row r="25" spans="1:20" s="22" customFormat="1" ht="1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</row>
    <row r="26" spans="1:20" ht="1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</row>
    <row r="27" spans="1:20" ht="1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</row>
    <row r="28" spans="5:16" ht="12"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5:16" ht="12"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</row>
    <row r="30" spans="5:16" ht="12"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</row>
    <row r="31" spans="5:16" ht="12"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</row>
    <row r="32" spans="5:16" ht="12"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</row>
    <row r="33" spans="1:16" ht="12">
      <c r="A33" s="244"/>
      <c r="B33" s="22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</row>
    <row r="34" spans="1:16" ht="12">
      <c r="A34" s="146"/>
      <c r="B34" s="22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</row>
    <row r="35" spans="5:16" ht="12"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="70" zoomScaleNormal="70" zoomScalePageLayoutView="0" workbookViewId="0" topLeftCell="A1">
      <selection activeCell="H10" sqref="H10"/>
    </sheetView>
  </sheetViews>
  <sheetFormatPr defaultColWidth="11.421875" defaultRowHeight="12.75"/>
  <cols>
    <col min="1" max="1" width="11.421875" style="146" customWidth="1"/>
    <col min="2" max="2" width="13.00390625" style="146" bestFit="1" customWidth="1"/>
    <col min="3" max="3" width="12.00390625" style="146" customWidth="1"/>
    <col min="4" max="16384" width="11.421875" style="146" customWidth="1"/>
  </cols>
  <sheetData>
    <row r="1" ht="12">
      <c r="A1" s="24" t="s">
        <v>100</v>
      </c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ht="12.75" thickBot="1">
      <c r="A3" s="27" t="s">
        <v>0</v>
      </c>
      <c r="B3" s="105" t="s">
        <v>168</v>
      </c>
      <c r="C3" s="28" t="s">
        <v>205</v>
      </c>
      <c r="D3" s="105" t="s">
        <v>206</v>
      </c>
      <c r="E3" s="104">
        <v>2023</v>
      </c>
      <c r="F3" s="104">
        <v>311.17780800329245</v>
      </c>
    </row>
    <row r="4" spans="1:7" ht="12.75" thickBot="1">
      <c r="A4" s="27" t="s">
        <v>0</v>
      </c>
      <c r="B4" s="105" t="s">
        <v>168</v>
      </c>
      <c r="C4" s="28" t="s">
        <v>207</v>
      </c>
      <c r="D4" s="105" t="s">
        <v>107</v>
      </c>
      <c r="E4" s="104">
        <v>2023</v>
      </c>
      <c r="F4" s="104">
        <v>188.1723405634734</v>
      </c>
      <c r="G4" s="231">
        <f>SUM(F3:F4)</f>
        <v>499.3501485667658</v>
      </c>
    </row>
    <row r="5" spans="1:6" ht="12">
      <c r="A5" s="163"/>
      <c r="B5" s="164"/>
      <c r="C5" s="165"/>
      <c r="D5" s="164"/>
      <c r="E5" s="166"/>
      <c r="F5" s="167"/>
    </row>
    <row r="6" spans="1:5" ht="12">
      <c r="A6" s="24" t="s">
        <v>101</v>
      </c>
      <c r="E6" s="385"/>
    </row>
    <row r="7" spans="1:2" ht="31.5" thickBot="1">
      <c r="A7" s="25" t="s">
        <v>3</v>
      </c>
      <c r="B7" s="26" t="s">
        <v>238</v>
      </c>
    </row>
    <row r="8" spans="1:2" ht="12.75" thickBot="1">
      <c r="A8" s="53" t="s">
        <v>0</v>
      </c>
      <c r="B8" s="54">
        <v>2000000</v>
      </c>
    </row>
    <row r="9" spans="3:4" ht="12">
      <c r="C9" s="132"/>
      <c r="D9" s="132"/>
    </row>
    <row r="10" ht="12">
      <c r="A10" s="33" t="s">
        <v>97</v>
      </c>
    </row>
    <row r="11" spans="1:3" ht="52.5" thickBot="1">
      <c r="A11" s="26" t="s">
        <v>102</v>
      </c>
      <c r="B11" s="40" t="s">
        <v>324</v>
      </c>
      <c r="C11" s="26" t="s">
        <v>121</v>
      </c>
    </row>
    <row r="12" spans="1:3" ht="12.75" thickBot="1">
      <c r="A12" s="30">
        <v>499.3501485667658</v>
      </c>
      <c r="B12" s="30">
        <v>0</v>
      </c>
      <c r="C12" s="30">
        <v>0</v>
      </c>
    </row>
    <row r="14" ht="12">
      <c r="A14" s="2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70" zoomScaleNormal="70" zoomScalePageLayoutView="0" workbookViewId="0" topLeftCell="A1">
      <selection activeCell="P25" sqref="P25"/>
    </sheetView>
  </sheetViews>
  <sheetFormatPr defaultColWidth="11.421875" defaultRowHeight="12.75"/>
  <cols>
    <col min="1" max="1" width="16.421875" style="146" customWidth="1"/>
    <col min="2" max="2" width="13.00390625" style="146" bestFit="1" customWidth="1"/>
    <col min="3" max="3" width="15.57421875" style="146" customWidth="1"/>
    <col min="4" max="5" width="11.421875" style="146" customWidth="1"/>
    <col min="6" max="6" width="10.140625" style="146" customWidth="1"/>
    <col min="7" max="16384" width="11.421875" style="146" customWidth="1"/>
  </cols>
  <sheetData>
    <row r="1" spans="1:7" ht="12">
      <c r="A1" s="24" t="s">
        <v>100</v>
      </c>
      <c r="G1" s="22"/>
    </row>
    <row r="2" spans="1:11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204</v>
      </c>
      <c r="G2" s="26" t="s">
        <v>226</v>
      </c>
      <c r="H2" s="241"/>
      <c r="I2" s="134"/>
      <c r="K2" s="170"/>
    </row>
    <row r="3" spans="1:9" ht="21" customHeight="1" thickBot="1">
      <c r="A3" s="34" t="s">
        <v>211</v>
      </c>
      <c r="B3" s="137" t="s">
        <v>211</v>
      </c>
      <c r="C3" s="29" t="s">
        <v>223</v>
      </c>
      <c r="D3" s="29" t="s">
        <v>10</v>
      </c>
      <c r="E3" s="49">
        <v>2022</v>
      </c>
      <c r="F3" s="192">
        <v>1</v>
      </c>
      <c r="G3" s="199">
        <v>2.5</v>
      </c>
      <c r="H3" s="242"/>
      <c r="I3" s="132"/>
    </row>
    <row r="4" spans="1:9" ht="12">
      <c r="A4" s="94"/>
      <c r="B4" s="107"/>
      <c r="C4" s="44"/>
      <c r="D4" s="43"/>
      <c r="E4" s="95"/>
      <c r="F4" s="95"/>
      <c r="G4" s="381"/>
      <c r="I4" s="132"/>
    </row>
    <row r="5" spans="6:9" ht="12">
      <c r="F5" s="132"/>
      <c r="I5" s="132"/>
    </row>
    <row r="6" ht="12">
      <c r="A6" s="24" t="s">
        <v>101</v>
      </c>
    </row>
    <row r="7" spans="1:3" ht="44.25" customHeight="1" thickBot="1">
      <c r="A7" s="25" t="s">
        <v>3</v>
      </c>
      <c r="B7" s="26" t="s">
        <v>224</v>
      </c>
      <c r="C7" s="226" t="s">
        <v>243</v>
      </c>
    </row>
    <row r="8" spans="1:8" ht="12.75" thickBot="1">
      <c r="A8" s="53" t="s">
        <v>211</v>
      </c>
      <c r="B8" s="54">
        <v>6000</v>
      </c>
      <c r="C8" s="228">
        <v>1</v>
      </c>
      <c r="E8" s="196"/>
      <c r="F8" s="197"/>
      <c r="H8" s="239"/>
    </row>
    <row r="9" spans="3:4" ht="12">
      <c r="C9" s="238"/>
      <c r="D9" s="132"/>
    </row>
    <row r="10" ht="12">
      <c r="A10" s="33" t="s">
        <v>441</v>
      </c>
    </row>
    <row r="11" spans="1:3" ht="51.75" customHeight="1" thickBot="1">
      <c r="A11" s="26" t="s">
        <v>145</v>
      </c>
      <c r="B11" s="40" t="s">
        <v>225</v>
      </c>
      <c r="C11" s="26" t="s">
        <v>146</v>
      </c>
    </row>
    <row r="12" spans="1:5" ht="12.75" thickBot="1">
      <c r="A12" s="138">
        <v>1.7645171639396857</v>
      </c>
      <c r="B12" s="309">
        <v>0.10350972579403273</v>
      </c>
      <c r="C12" s="309">
        <v>47.21411742059673</v>
      </c>
      <c r="D12" s="132"/>
      <c r="E12" s="22"/>
    </row>
    <row r="13" s="22" customFormat="1" ht="9.75"/>
    <row r="14" s="22" customFormat="1" ht="9.75"/>
    <row r="33" ht="12">
      <c r="H33" s="1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="70" zoomScaleNormal="70" zoomScalePageLayoutView="0" workbookViewId="0" topLeftCell="A28">
      <selection activeCell="C66" sqref="C66"/>
    </sheetView>
  </sheetViews>
  <sheetFormatPr defaultColWidth="11.421875" defaultRowHeight="12.75"/>
  <cols>
    <col min="1" max="1" width="21.140625" style="22" customWidth="1"/>
    <col min="2" max="2" width="13.57421875" style="22" bestFit="1" customWidth="1"/>
    <col min="3" max="3" width="27.421875" style="22" customWidth="1"/>
    <col min="4" max="4" width="7.8515625" style="22" customWidth="1"/>
    <col min="5" max="5" width="12.421875" style="22" customWidth="1"/>
    <col min="6" max="6" width="10.57421875" style="22" customWidth="1"/>
    <col min="7" max="7" width="10.7109375" style="22" customWidth="1"/>
    <col min="8" max="8" width="60.421875" style="22" bestFit="1" customWidth="1"/>
    <col min="9" max="10" width="11.28125" style="22" bestFit="1" customWidth="1"/>
    <col min="11" max="11" width="50.28125" style="22" bestFit="1" customWidth="1"/>
    <col min="12" max="12" width="35.28125" style="22" customWidth="1"/>
    <col min="13" max="13" width="11.28125" style="22" bestFit="1" customWidth="1"/>
    <col min="14" max="14" width="8.8515625" style="22" bestFit="1" customWidth="1"/>
    <col min="15" max="16384" width="11.421875" style="22" customWidth="1"/>
  </cols>
  <sheetData>
    <row r="1" spans="1:8" ht="10.5">
      <c r="A1" s="24" t="s">
        <v>100</v>
      </c>
      <c r="F1" s="448" t="s">
        <v>472</v>
      </c>
      <c r="H1" s="132"/>
    </row>
    <row r="2" spans="1:8" ht="52.5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104</v>
      </c>
      <c r="H2" s="307"/>
    </row>
    <row r="3" spans="1:6" ht="10.5" thickBot="1">
      <c r="A3" s="34" t="s">
        <v>1</v>
      </c>
      <c r="B3" s="47" t="s">
        <v>96</v>
      </c>
      <c r="C3" s="48" t="s">
        <v>6</v>
      </c>
      <c r="D3" s="47" t="s">
        <v>7</v>
      </c>
      <c r="E3" s="49" t="s">
        <v>94</v>
      </c>
      <c r="F3" s="42" t="s">
        <v>96</v>
      </c>
    </row>
    <row r="4" spans="1:6" ht="10.5" thickBot="1">
      <c r="A4" s="34" t="s">
        <v>1</v>
      </c>
      <c r="B4" s="47" t="s">
        <v>96</v>
      </c>
      <c r="C4" s="48" t="s">
        <v>8</v>
      </c>
      <c r="D4" s="47" t="s">
        <v>7</v>
      </c>
      <c r="E4" s="49" t="s">
        <v>94</v>
      </c>
      <c r="F4" s="42" t="s">
        <v>96</v>
      </c>
    </row>
    <row r="5" spans="1:6" ht="10.5" thickBot="1">
      <c r="A5" s="34" t="s">
        <v>1</v>
      </c>
      <c r="B5" s="47" t="s">
        <v>96</v>
      </c>
      <c r="C5" s="48" t="s">
        <v>9</v>
      </c>
      <c r="D5" s="47" t="s">
        <v>10</v>
      </c>
      <c r="E5" s="49" t="s">
        <v>95</v>
      </c>
      <c r="F5" s="42" t="s">
        <v>96</v>
      </c>
    </row>
    <row r="6" spans="1:6" ht="10.5" thickBot="1">
      <c r="A6" s="34" t="s">
        <v>11</v>
      </c>
      <c r="B6" s="47" t="s">
        <v>96</v>
      </c>
      <c r="C6" s="48" t="s">
        <v>12</v>
      </c>
      <c r="D6" s="47" t="s">
        <v>10</v>
      </c>
      <c r="E6" s="49" t="s">
        <v>93</v>
      </c>
      <c r="F6" s="42" t="s">
        <v>96</v>
      </c>
    </row>
    <row r="7" spans="1:6" ht="10.5" thickBot="1">
      <c r="A7" s="34" t="s">
        <v>0</v>
      </c>
      <c r="B7" s="48" t="s">
        <v>169</v>
      </c>
      <c r="C7" s="48" t="s">
        <v>341</v>
      </c>
      <c r="D7" s="48" t="s">
        <v>10</v>
      </c>
      <c r="E7" s="326">
        <v>2006</v>
      </c>
      <c r="F7" s="42">
        <v>30</v>
      </c>
    </row>
    <row r="8" spans="1:6" ht="10.5" thickBot="1">
      <c r="A8" s="34" t="s">
        <v>0</v>
      </c>
      <c r="B8" s="48" t="s">
        <v>169</v>
      </c>
      <c r="C8" s="48" t="s">
        <v>342</v>
      </c>
      <c r="D8" s="48" t="s">
        <v>10</v>
      </c>
      <c r="E8" s="326">
        <v>2006</v>
      </c>
      <c r="F8" s="42">
        <v>37.28294878531498</v>
      </c>
    </row>
    <row r="9" spans="1:6" ht="10.5" thickBot="1">
      <c r="A9" s="34" t="s">
        <v>0</v>
      </c>
      <c r="B9" s="48" t="s">
        <v>169</v>
      </c>
      <c r="C9" s="48" t="s">
        <v>343</v>
      </c>
      <c r="D9" s="48" t="s">
        <v>10</v>
      </c>
      <c r="E9" s="326">
        <v>2006</v>
      </c>
      <c r="F9" s="42">
        <v>40</v>
      </c>
    </row>
    <row r="10" spans="1:6" ht="10.5" thickBot="1">
      <c r="A10" s="34" t="s">
        <v>0</v>
      </c>
      <c r="B10" s="48" t="s">
        <v>169</v>
      </c>
      <c r="C10" s="48" t="s">
        <v>344</v>
      </c>
      <c r="D10" s="48" t="s">
        <v>10</v>
      </c>
      <c r="E10" s="326">
        <v>2006</v>
      </c>
      <c r="F10" s="42">
        <v>32</v>
      </c>
    </row>
    <row r="11" spans="1:6" ht="10.5" thickBot="1">
      <c r="A11" s="34" t="s">
        <v>0</v>
      </c>
      <c r="B11" s="48" t="s">
        <v>169</v>
      </c>
      <c r="C11" s="48" t="s">
        <v>345</v>
      </c>
      <c r="D11" s="48" t="s">
        <v>10</v>
      </c>
      <c r="E11" s="326">
        <v>2006</v>
      </c>
      <c r="F11" s="42">
        <v>30.00006634240138</v>
      </c>
    </row>
    <row r="12" spans="1:6" ht="10.5" thickBot="1">
      <c r="A12" s="34" t="s">
        <v>0</v>
      </c>
      <c r="B12" s="48" t="s">
        <v>169</v>
      </c>
      <c r="C12" s="48" t="s">
        <v>346</v>
      </c>
      <c r="D12" s="48" t="s">
        <v>10</v>
      </c>
      <c r="E12" s="326">
        <v>2006</v>
      </c>
      <c r="F12" s="42">
        <v>28.499800400322364</v>
      </c>
    </row>
    <row r="13" spans="1:6" ht="10.5" thickBot="1">
      <c r="A13" s="34" t="s">
        <v>0</v>
      </c>
      <c r="B13" s="48" t="s">
        <v>169</v>
      </c>
      <c r="C13" s="48" t="s">
        <v>347</v>
      </c>
      <c r="D13" s="48" t="s">
        <v>10</v>
      </c>
      <c r="E13" s="326">
        <v>2006</v>
      </c>
      <c r="F13" s="42">
        <v>47.499755097011786</v>
      </c>
    </row>
    <row r="14" spans="1:6" ht="10.5" thickBot="1">
      <c r="A14" s="34" t="s">
        <v>0</v>
      </c>
      <c r="B14" s="48" t="s">
        <v>169</v>
      </c>
      <c r="C14" s="48" t="s">
        <v>348</v>
      </c>
      <c r="D14" s="48" t="s">
        <v>10</v>
      </c>
      <c r="E14" s="326">
        <v>2006</v>
      </c>
      <c r="F14" s="42">
        <v>33.99953230998837</v>
      </c>
    </row>
    <row r="15" spans="1:6" ht="10.5" thickBot="1">
      <c r="A15" s="34" t="s">
        <v>0</v>
      </c>
      <c r="B15" s="48" t="s">
        <v>169</v>
      </c>
      <c r="C15" s="48" t="s">
        <v>349</v>
      </c>
      <c r="D15" s="48" t="s">
        <v>10</v>
      </c>
      <c r="E15" s="326">
        <v>2006</v>
      </c>
      <c r="F15" s="42">
        <v>49.49994785289674</v>
      </c>
    </row>
    <row r="16" spans="1:6" ht="10.5" thickBot="1">
      <c r="A16" s="34" t="s">
        <v>0</v>
      </c>
      <c r="B16" s="48" t="s">
        <v>169</v>
      </c>
      <c r="C16" s="48" t="s">
        <v>350</v>
      </c>
      <c r="D16" s="48" t="s">
        <v>10</v>
      </c>
      <c r="E16" s="326">
        <v>2006</v>
      </c>
      <c r="F16" s="42">
        <v>6.242024891113162</v>
      </c>
    </row>
    <row r="17" spans="1:6" ht="10.5" thickBot="1">
      <c r="A17" s="34" t="s">
        <v>0</v>
      </c>
      <c r="B17" s="48" t="s">
        <v>169</v>
      </c>
      <c r="C17" s="48" t="s">
        <v>351</v>
      </c>
      <c r="D17" s="48" t="s">
        <v>10</v>
      </c>
      <c r="E17" s="326">
        <v>2009</v>
      </c>
      <c r="F17" s="42">
        <v>2.689428735467202</v>
      </c>
    </row>
    <row r="18" spans="1:6" ht="10.5" thickBot="1">
      <c r="A18" s="34" t="s">
        <v>0</v>
      </c>
      <c r="B18" s="48" t="s">
        <v>169</v>
      </c>
      <c r="C18" s="48" t="s">
        <v>352</v>
      </c>
      <c r="D18" s="48" t="s">
        <v>10</v>
      </c>
      <c r="E18" s="326">
        <v>2006</v>
      </c>
      <c r="F18" s="42">
        <v>4.299820466786356</v>
      </c>
    </row>
    <row r="19" spans="1:6" ht="10.5" thickBot="1">
      <c r="A19" s="34" t="s">
        <v>0</v>
      </c>
      <c r="B19" s="48" t="s">
        <v>169</v>
      </c>
      <c r="C19" s="48" t="s">
        <v>353</v>
      </c>
      <c r="D19" s="48" t="s">
        <v>7</v>
      </c>
      <c r="E19" s="326">
        <v>2011</v>
      </c>
      <c r="F19" s="42">
        <v>11.57126874021034</v>
      </c>
    </row>
    <row r="20" spans="1:6" ht="10.5" thickBot="1">
      <c r="A20" s="34" t="s">
        <v>0</v>
      </c>
      <c r="B20" s="48" t="s">
        <v>169</v>
      </c>
      <c r="C20" s="48" t="s">
        <v>354</v>
      </c>
      <c r="D20" s="48" t="s">
        <v>10</v>
      </c>
      <c r="E20" s="326">
        <v>2011</v>
      </c>
      <c r="F20" s="42">
        <v>10.44975297552212</v>
      </c>
    </row>
    <row r="21" spans="1:6" ht="10.5" thickBot="1">
      <c r="A21" s="34" t="s">
        <v>0</v>
      </c>
      <c r="B21" s="48" t="s">
        <v>169</v>
      </c>
      <c r="C21" s="48" t="s">
        <v>355</v>
      </c>
      <c r="D21" s="48" t="s">
        <v>10</v>
      </c>
      <c r="E21" s="326">
        <v>2011</v>
      </c>
      <c r="F21" s="42">
        <v>44.07983715870008</v>
      </c>
    </row>
    <row r="22" spans="1:6" ht="10.5" thickBot="1">
      <c r="A22" s="34" t="s">
        <v>0</v>
      </c>
      <c r="B22" s="48" t="s">
        <v>169</v>
      </c>
      <c r="C22" s="48" t="s">
        <v>356</v>
      </c>
      <c r="D22" s="48" t="s">
        <v>10</v>
      </c>
      <c r="E22" s="326">
        <v>2022</v>
      </c>
      <c r="F22" s="42">
        <v>2.7990825688073393</v>
      </c>
    </row>
    <row r="23" spans="1:6" ht="10.5" thickBot="1">
      <c r="A23" s="34" t="s">
        <v>0</v>
      </c>
      <c r="B23" s="48" t="s">
        <v>139</v>
      </c>
      <c r="C23" s="48" t="s">
        <v>357</v>
      </c>
      <c r="D23" s="48" t="s">
        <v>10</v>
      </c>
      <c r="E23" s="326">
        <v>2021</v>
      </c>
      <c r="F23" s="42">
        <v>17.726</v>
      </c>
    </row>
    <row r="24" spans="1:6" ht="10.5" thickBot="1">
      <c r="A24" s="34" t="s">
        <v>0</v>
      </c>
      <c r="B24" s="48" t="s">
        <v>139</v>
      </c>
      <c r="C24" s="48" t="s">
        <v>358</v>
      </c>
      <c r="D24" s="48" t="s">
        <v>10</v>
      </c>
      <c r="E24" s="326">
        <v>2022</v>
      </c>
      <c r="F24" s="42">
        <v>50.1765306122449</v>
      </c>
    </row>
    <row r="25" spans="1:6" ht="10.5" thickBot="1">
      <c r="A25" s="34" t="s">
        <v>0</v>
      </c>
      <c r="B25" s="48" t="s">
        <v>169</v>
      </c>
      <c r="C25" s="48" t="s">
        <v>359</v>
      </c>
      <c r="D25" s="48" t="s">
        <v>10</v>
      </c>
      <c r="E25" s="326">
        <v>2020</v>
      </c>
      <c r="F25" s="42">
        <v>8.23115172413793</v>
      </c>
    </row>
    <row r="26" spans="1:6" ht="10.5" thickBot="1">
      <c r="A26" s="34" t="s">
        <v>0</v>
      </c>
      <c r="B26" s="48" t="s">
        <v>139</v>
      </c>
      <c r="C26" s="48" t="s">
        <v>360</v>
      </c>
      <c r="D26" s="48" t="s">
        <v>10</v>
      </c>
      <c r="E26" s="326">
        <v>2022</v>
      </c>
      <c r="F26" s="42">
        <v>18.0989010989011</v>
      </c>
    </row>
    <row r="27" spans="1:6" ht="10.5" thickBot="1">
      <c r="A27" s="34" t="s">
        <v>0</v>
      </c>
      <c r="B27" s="48" t="s">
        <v>169</v>
      </c>
      <c r="C27" s="48" t="s">
        <v>361</v>
      </c>
      <c r="D27" s="48" t="s">
        <v>10</v>
      </c>
      <c r="E27" s="326">
        <v>2020</v>
      </c>
      <c r="F27" s="42">
        <v>16.799021407977147</v>
      </c>
    </row>
    <row r="28" spans="1:7" ht="10.5" thickBot="1">
      <c r="A28" s="34" t="s">
        <v>0</v>
      </c>
      <c r="B28" s="48" t="s">
        <v>169</v>
      </c>
      <c r="C28" s="48" t="s">
        <v>362</v>
      </c>
      <c r="D28" s="48" t="s">
        <v>10</v>
      </c>
      <c r="E28" s="326">
        <v>2020</v>
      </c>
      <c r="F28" s="42">
        <v>1.409506234413965</v>
      </c>
      <c r="G28" s="330">
        <f>SUM(F3:F21,F22:F28)</f>
        <v>523.3543774022171</v>
      </c>
    </row>
    <row r="29" spans="1:6" ht="9.75">
      <c r="A29" s="23" t="s">
        <v>103</v>
      </c>
      <c r="B29" s="43"/>
      <c r="C29" s="44"/>
      <c r="D29" s="43"/>
      <c r="E29" s="45"/>
      <c r="F29" s="46"/>
    </row>
    <row r="31" spans="1:2" ht="10.5">
      <c r="A31" s="24" t="s">
        <v>101</v>
      </c>
      <c r="B31" s="243"/>
    </row>
    <row r="32" spans="1:2" ht="31.5" thickBot="1">
      <c r="A32" s="25" t="s">
        <v>3</v>
      </c>
      <c r="B32" s="26" t="s">
        <v>238</v>
      </c>
    </row>
    <row r="33" spans="1:2" ht="10.5" thickBot="1">
      <c r="A33" s="27" t="s">
        <v>1</v>
      </c>
      <c r="B33" s="30">
        <v>94165</v>
      </c>
    </row>
    <row r="34" spans="1:2" ht="10.5" thickBot="1">
      <c r="A34" s="31" t="s">
        <v>11</v>
      </c>
      <c r="B34" s="32">
        <v>79891</v>
      </c>
    </row>
    <row r="35" spans="1:2" ht="10.5" thickBot="1">
      <c r="A35" s="27" t="s">
        <v>0</v>
      </c>
      <c r="B35" s="30">
        <v>575943.95138</v>
      </c>
    </row>
    <row r="36" spans="1:2" ht="10.5" thickBot="1">
      <c r="A36" s="50" t="s">
        <v>2</v>
      </c>
      <c r="B36" s="51">
        <v>749999.95138</v>
      </c>
    </row>
    <row r="38" ht="10.5">
      <c r="A38" s="33" t="s">
        <v>99</v>
      </c>
    </row>
    <row r="39" spans="1:2" ht="58.5" customHeight="1" thickBot="1">
      <c r="A39" s="25" t="s">
        <v>4</v>
      </c>
      <c r="B39" s="26" t="s">
        <v>21</v>
      </c>
    </row>
    <row r="40" spans="1:2" ht="10.5" thickBot="1">
      <c r="A40" s="27" t="s">
        <v>6</v>
      </c>
      <c r="B40" s="30">
        <v>2167</v>
      </c>
    </row>
    <row r="41" spans="1:2" ht="10.5" thickBot="1">
      <c r="A41" s="31" t="s">
        <v>8</v>
      </c>
      <c r="B41" s="32">
        <v>6640</v>
      </c>
    </row>
    <row r="42" spans="1:2" ht="10.5" thickBot="1">
      <c r="A42" s="34" t="s">
        <v>9</v>
      </c>
      <c r="B42" s="35">
        <v>604</v>
      </c>
    </row>
    <row r="44" ht="10.5">
      <c r="A44" s="36" t="s">
        <v>98</v>
      </c>
    </row>
    <row r="45" spans="1:3" ht="21" customHeight="1" thickBot="1">
      <c r="A45" s="25" t="s">
        <v>22</v>
      </c>
      <c r="B45" s="26" t="s">
        <v>149</v>
      </c>
      <c r="C45" s="26" t="s">
        <v>23</v>
      </c>
    </row>
    <row r="46" spans="1:3" ht="10.5" thickBot="1">
      <c r="A46" s="27" t="s">
        <v>24</v>
      </c>
      <c r="B46" s="30">
        <v>154428</v>
      </c>
      <c r="C46" s="30">
        <v>449441</v>
      </c>
    </row>
    <row r="47" spans="1:3" ht="10.5" thickBot="1">
      <c r="A47" s="31" t="s">
        <v>25</v>
      </c>
      <c r="B47" s="37">
        <v>1.44</v>
      </c>
      <c r="C47" s="37">
        <v>4.16</v>
      </c>
    </row>
    <row r="48" spans="1:3" ht="10.5" thickBot="1">
      <c r="A48" s="27" t="s">
        <v>26</v>
      </c>
      <c r="B48" s="30">
        <v>583</v>
      </c>
      <c r="C48" s="30">
        <v>2692</v>
      </c>
    </row>
    <row r="49" spans="1:3" ht="10.5" thickBot="1">
      <c r="A49" s="38" t="s">
        <v>27</v>
      </c>
      <c r="B49" s="39">
        <v>0.88</v>
      </c>
      <c r="C49" s="39">
        <v>4.01</v>
      </c>
    </row>
    <row r="51" spans="1:3" ht="10.5">
      <c r="A51" s="33" t="s">
        <v>105</v>
      </c>
      <c r="C51" s="243"/>
    </row>
    <row r="52" spans="1:3" ht="31.5" thickBot="1">
      <c r="A52" s="26" t="s">
        <v>102</v>
      </c>
      <c r="B52" s="40" t="s">
        <v>324</v>
      </c>
      <c r="C52" s="26" t="s">
        <v>120</v>
      </c>
    </row>
    <row r="53" spans="1:3" ht="10.5" thickBot="1">
      <c r="A53" s="41">
        <v>523.3543774022171</v>
      </c>
      <c r="B53" s="42">
        <v>809.6959632331474</v>
      </c>
      <c r="C53" s="42">
        <v>132560.1021836621</v>
      </c>
    </row>
    <row r="56" s="200" customFormat="1" ht="9.75">
      <c r="A56" s="458" t="s">
        <v>150</v>
      </c>
    </row>
    <row r="57" s="200" customFormat="1" ht="9.75">
      <c r="A57" s="458" t="s">
        <v>151</v>
      </c>
    </row>
    <row r="58" s="200" customFormat="1" ht="9.75">
      <c r="A58" s="200" t="s">
        <v>473</v>
      </c>
    </row>
    <row r="59" s="200" customFormat="1" ht="9.75">
      <c r="A59" s="450" t="s">
        <v>474</v>
      </c>
    </row>
    <row r="60" s="200" customFormat="1" ht="12">
      <c r="A60" s="44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X14"/>
  <sheetViews>
    <sheetView showGridLines="0" zoomScale="60" zoomScaleNormal="60" zoomScalePageLayoutView="0" workbookViewId="0" topLeftCell="A1">
      <pane ySplit="7" topLeftCell="A8" activePane="bottomLeft" state="frozen"/>
      <selection pane="topLeft" activeCell="B38" sqref="B38"/>
      <selection pane="bottomLeft" activeCell="C9" sqref="C9"/>
    </sheetView>
  </sheetViews>
  <sheetFormatPr defaultColWidth="11.421875" defaultRowHeight="12.75"/>
  <cols>
    <col min="1" max="1" width="7.7109375" style="146" customWidth="1"/>
    <col min="2" max="2" width="19.421875" style="146" customWidth="1"/>
    <col min="3" max="3" width="13.8515625" style="146" customWidth="1"/>
    <col min="4" max="4" width="13.57421875" style="146" customWidth="1"/>
    <col min="5" max="5" width="14.140625" style="146" customWidth="1"/>
    <col min="6" max="6" width="15.140625" style="146" customWidth="1"/>
    <col min="7" max="10" width="8.421875" style="146" customWidth="1"/>
    <col min="11" max="12" width="9.57421875" style="146" customWidth="1"/>
    <col min="13" max="13" width="7.00390625" style="146" customWidth="1"/>
    <col min="14" max="14" width="6.140625" style="146" customWidth="1"/>
    <col min="15" max="22" width="11.421875" style="146" customWidth="1"/>
    <col min="23" max="23" width="17.421875" style="146" customWidth="1"/>
    <col min="24" max="24" width="22.00390625" style="146" customWidth="1"/>
    <col min="25" max="25" width="24.140625" style="146" customWidth="1"/>
    <col min="26" max="16384" width="11.421875" style="146" customWidth="1"/>
  </cols>
  <sheetData>
    <row r="1" ht="12">
      <c r="B1" s="24" t="s">
        <v>100</v>
      </c>
    </row>
    <row r="2" spans="2:14" ht="21" thickBot="1">
      <c r="B2" s="25" t="s">
        <v>3</v>
      </c>
      <c r="C2" s="306" t="s">
        <v>13</v>
      </c>
      <c r="D2" s="25" t="s">
        <v>4</v>
      </c>
      <c r="E2" s="306" t="s">
        <v>5</v>
      </c>
      <c r="F2" s="25" t="s">
        <v>83</v>
      </c>
      <c r="G2" s="524" t="s">
        <v>231</v>
      </c>
      <c r="H2" s="525"/>
      <c r="I2" s="524" t="s">
        <v>234</v>
      </c>
      <c r="J2" s="525"/>
      <c r="K2" s="524" t="s">
        <v>232</v>
      </c>
      <c r="L2" s="525"/>
      <c r="M2" s="524" t="s">
        <v>233</v>
      </c>
      <c r="N2" s="526"/>
    </row>
    <row r="3" spans="2:24" ht="21" thickBot="1">
      <c r="B3" s="25"/>
      <c r="C3" s="306"/>
      <c r="D3" s="25"/>
      <c r="E3" s="306"/>
      <c r="F3" s="25"/>
      <c r="G3" s="306" t="s">
        <v>220</v>
      </c>
      <c r="H3" s="306" t="s">
        <v>230</v>
      </c>
      <c r="I3" s="306" t="s">
        <v>220</v>
      </c>
      <c r="J3" s="306" t="s">
        <v>230</v>
      </c>
      <c r="K3" s="306" t="s">
        <v>220</v>
      </c>
      <c r="L3" s="306" t="s">
        <v>230</v>
      </c>
      <c r="M3" s="306" t="s">
        <v>220</v>
      </c>
      <c r="N3" s="306" t="s">
        <v>230</v>
      </c>
      <c r="X3" s="195"/>
    </row>
    <row r="4" spans="2:14" ht="50.25" thickBot="1">
      <c r="B4" s="27" t="s">
        <v>228</v>
      </c>
      <c r="C4" s="27" t="s">
        <v>228</v>
      </c>
      <c r="D4" s="311" t="s">
        <v>212</v>
      </c>
      <c r="E4" s="27" t="s">
        <v>10</v>
      </c>
      <c r="F4" s="227">
        <v>2021</v>
      </c>
      <c r="G4" s="106">
        <v>3530.0699999999997</v>
      </c>
      <c r="H4" s="402">
        <v>1656.2036482614951</v>
      </c>
      <c r="I4" s="402">
        <v>67251.69572</v>
      </c>
      <c r="J4" s="402">
        <v>31552.491537911712</v>
      </c>
      <c r="K4" s="137">
        <v>1338</v>
      </c>
      <c r="L4" s="402">
        <v>627.7497277317109</v>
      </c>
      <c r="M4" s="403">
        <v>150682</v>
      </c>
      <c r="N4" s="402">
        <v>70695.50409123293</v>
      </c>
    </row>
    <row r="5" spans="2:11" ht="12">
      <c r="B5" s="313"/>
      <c r="C5" s="314"/>
      <c r="D5" s="165"/>
      <c r="E5" s="164"/>
      <c r="F5" s="166"/>
      <c r="G5" s="315"/>
      <c r="H5" s="166"/>
      <c r="I5" s="316"/>
      <c r="K5" s="317"/>
    </row>
    <row r="6" spans="2:12" ht="12">
      <c r="B6" s="132"/>
      <c r="G6" s="317"/>
      <c r="I6" s="317"/>
      <c r="K6" s="317"/>
      <c r="L6" s="132"/>
    </row>
    <row r="7" spans="2:11" ht="12">
      <c r="B7" s="24" t="s">
        <v>101</v>
      </c>
      <c r="K7" s="317"/>
    </row>
    <row r="8" spans="2:9" ht="31.5" thickBot="1">
      <c r="B8" s="25" t="s">
        <v>3</v>
      </c>
      <c r="C8" s="306" t="s">
        <v>224</v>
      </c>
      <c r="D8" s="306" t="s">
        <v>327</v>
      </c>
      <c r="I8" s="22"/>
    </row>
    <row r="9" spans="2:13" ht="12.75" thickBot="1">
      <c r="B9" s="53" t="str">
        <f>+'[1]Para Informe Sostenibilidad'!C242</f>
        <v>Redes</v>
      </c>
      <c r="C9" s="54">
        <v>820000</v>
      </c>
      <c r="D9" s="235">
        <v>0.46917020009843863</v>
      </c>
      <c r="E9" s="196"/>
      <c r="F9" s="197"/>
      <c r="I9" s="22"/>
      <c r="L9" s="22"/>
      <c r="M9" s="318"/>
    </row>
    <row r="10" spans="2:13" ht="12">
      <c r="B10" s="132"/>
      <c r="D10" s="240"/>
      <c r="I10" s="22"/>
      <c r="L10" s="22"/>
      <c r="M10" s="318"/>
    </row>
    <row r="11" spans="2:13" ht="12.75">
      <c r="B11" s="132"/>
      <c r="D11" s="319"/>
      <c r="I11" s="24"/>
      <c r="J11" s="117"/>
      <c r="K11" s="117"/>
      <c r="L11" s="230"/>
      <c r="M11" s="52"/>
    </row>
    <row r="12" spans="2:12" ht="12">
      <c r="B12" s="33" t="s">
        <v>229</v>
      </c>
      <c r="L12" s="234"/>
    </row>
    <row r="13" spans="2:4" ht="99.75" customHeight="1" thickBot="1">
      <c r="B13" s="202" t="s">
        <v>235</v>
      </c>
      <c r="C13" s="203" t="s">
        <v>237</v>
      </c>
      <c r="D13" s="202" t="s">
        <v>329</v>
      </c>
    </row>
    <row r="14" spans="2:7" ht="12.75" thickBot="1">
      <c r="B14" s="320">
        <v>139.5734428272845</v>
      </c>
      <c r="C14" s="105">
        <v>216.5919537052441</v>
      </c>
      <c r="D14" s="105">
        <v>35304.488453954786</v>
      </c>
      <c r="E14" s="131"/>
      <c r="F14" s="198"/>
      <c r="G14" s="22"/>
    </row>
  </sheetData>
  <sheetProtection/>
  <mergeCells count="4">
    <mergeCell ref="G2:H2"/>
    <mergeCell ref="I2:J2"/>
    <mergeCell ref="K2:L2"/>
    <mergeCell ref="M2:N2"/>
  </mergeCells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4"/>
  <sheetViews>
    <sheetView zoomScale="70" zoomScaleNormal="70" zoomScalePageLayoutView="0" workbookViewId="0" topLeftCell="A1">
      <selection activeCell="L9" sqref="L9"/>
    </sheetView>
  </sheetViews>
  <sheetFormatPr defaultColWidth="11.421875" defaultRowHeight="12.75"/>
  <cols>
    <col min="1" max="1" width="11.421875" style="146" customWidth="1"/>
    <col min="2" max="2" width="18.140625" style="146" customWidth="1"/>
    <col min="3" max="3" width="13.28125" style="146" customWidth="1"/>
    <col min="4" max="16384" width="11.421875" style="146" customWidth="1"/>
  </cols>
  <sheetData>
    <row r="1" ht="12">
      <c r="A1" s="24" t="s">
        <v>100</v>
      </c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ht="12.75" thickBot="1">
      <c r="A3" s="27" t="s">
        <v>0</v>
      </c>
      <c r="B3" s="27" t="s">
        <v>213</v>
      </c>
      <c r="C3" s="27" t="s">
        <v>214</v>
      </c>
      <c r="D3" s="27" t="s">
        <v>215</v>
      </c>
      <c r="E3" s="227">
        <v>2022</v>
      </c>
      <c r="F3" s="104">
        <v>317</v>
      </c>
    </row>
    <row r="4" spans="1:6" ht="12.75" thickBot="1">
      <c r="A4" s="27" t="s">
        <v>0</v>
      </c>
      <c r="B4" s="27" t="s">
        <v>169</v>
      </c>
      <c r="C4" s="27" t="s">
        <v>216</v>
      </c>
      <c r="D4" s="27" t="s">
        <v>215</v>
      </c>
      <c r="E4" s="227">
        <v>2023</v>
      </c>
      <c r="F4" s="104">
        <v>245</v>
      </c>
    </row>
    <row r="5" spans="1:6" ht="12.75" thickBot="1">
      <c r="A5" s="27" t="s">
        <v>0</v>
      </c>
      <c r="B5" s="27" t="s">
        <v>139</v>
      </c>
      <c r="C5" s="27" t="s">
        <v>248</v>
      </c>
      <c r="D5" s="27" t="s">
        <v>215</v>
      </c>
      <c r="E5" s="227">
        <v>2023</v>
      </c>
      <c r="F5" s="104">
        <v>217.12312218750768</v>
      </c>
    </row>
    <row r="6" spans="1:7" ht="12.75" thickBot="1">
      <c r="A6" s="27" t="s">
        <v>0</v>
      </c>
      <c r="B6" s="27" t="s">
        <v>169</v>
      </c>
      <c r="C6" s="27" t="s">
        <v>217</v>
      </c>
      <c r="D6" s="27" t="s">
        <v>218</v>
      </c>
      <c r="E6" s="227">
        <v>2023</v>
      </c>
      <c r="F6" s="104">
        <v>11.275303106677633</v>
      </c>
      <c r="G6" s="231">
        <f>SUM(F3:F6)</f>
        <v>790.3984252941852</v>
      </c>
    </row>
    <row r="7" spans="1:6" ht="12">
      <c r="A7" s="163"/>
      <c r="B7" s="164"/>
      <c r="C7" s="165"/>
      <c r="D7" s="164"/>
      <c r="E7" s="166"/>
      <c r="F7" s="231"/>
    </row>
    <row r="8" spans="1:5" ht="12">
      <c r="A8" s="24" t="s">
        <v>101</v>
      </c>
      <c r="E8" s="153"/>
    </row>
    <row r="9" spans="1:6" ht="21" thickBot="1">
      <c r="A9" s="25" t="s">
        <v>3</v>
      </c>
      <c r="B9" s="26" t="s">
        <v>238</v>
      </c>
      <c r="C9" s="389"/>
      <c r="E9" s="389"/>
      <c r="F9" s="152"/>
    </row>
    <row r="10" spans="1:6" ht="12.75" thickBot="1">
      <c r="A10" s="53" t="s">
        <v>0</v>
      </c>
      <c r="B10" s="54">
        <v>750000</v>
      </c>
      <c r="C10" s="390"/>
      <c r="E10" s="400"/>
      <c r="F10" s="390"/>
    </row>
    <row r="11" spans="3:4" ht="12">
      <c r="C11" s="391"/>
      <c r="D11" s="132"/>
    </row>
    <row r="12" ht="12">
      <c r="A12" s="33" t="s">
        <v>97</v>
      </c>
    </row>
    <row r="13" spans="1:3" ht="52.5" thickBot="1">
      <c r="A13" s="26" t="s">
        <v>102</v>
      </c>
      <c r="B13" s="40" t="s">
        <v>324</v>
      </c>
      <c r="C13" s="26" t="s">
        <v>121</v>
      </c>
    </row>
    <row r="14" spans="1:3" ht="12.75" thickBot="1">
      <c r="A14" s="30">
        <v>790.3984252941852</v>
      </c>
      <c r="B14" s="30">
        <v>310.58392143390677</v>
      </c>
      <c r="C14" s="30">
        <v>213371.15402509394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"/>
  <sheetViews>
    <sheetView zoomScale="80" zoomScaleNormal="80" zoomScalePageLayoutView="0" workbookViewId="0" topLeftCell="A1">
      <selection activeCell="J9" sqref="J9"/>
    </sheetView>
  </sheetViews>
  <sheetFormatPr defaultColWidth="11.421875" defaultRowHeight="12.75"/>
  <cols>
    <col min="1" max="1" width="11.421875" style="146" customWidth="1"/>
    <col min="2" max="2" width="13.00390625" style="146" bestFit="1" customWidth="1"/>
    <col min="3" max="3" width="18.140625" style="146" bestFit="1" customWidth="1"/>
    <col min="4" max="16384" width="11.421875" style="146" customWidth="1"/>
  </cols>
  <sheetData>
    <row r="1" ht="12">
      <c r="A1" s="24" t="s">
        <v>100</v>
      </c>
    </row>
    <row r="2" spans="1:6" ht="42" thickBot="1">
      <c r="A2" s="25" t="s">
        <v>3</v>
      </c>
      <c r="B2" s="204" t="s">
        <v>13</v>
      </c>
      <c r="C2" s="25" t="s">
        <v>4</v>
      </c>
      <c r="D2" s="204" t="s">
        <v>5</v>
      </c>
      <c r="E2" s="25" t="s">
        <v>83</v>
      </c>
      <c r="F2" s="204" t="s">
        <v>240</v>
      </c>
    </row>
    <row r="3" spans="1:6" ht="12.75" thickBot="1">
      <c r="A3" s="28" t="s">
        <v>0</v>
      </c>
      <c r="B3" s="28" t="s">
        <v>169</v>
      </c>
      <c r="C3" s="28" t="s">
        <v>20</v>
      </c>
      <c r="D3" s="28" t="s">
        <v>10</v>
      </c>
      <c r="E3" s="104">
        <v>2012</v>
      </c>
      <c r="F3" s="104">
        <v>6.259917800353358</v>
      </c>
    </row>
    <row r="4" spans="1:8" ht="12.75" thickBot="1">
      <c r="A4" s="28" t="s">
        <v>0</v>
      </c>
      <c r="B4" s="28" t="s">
        <v>169</v>
      </c>
      <c r="C4" s="28" t="s">
        <v>37</v>
      </c>
      <c r="D4" s="28" t="s">
        <v>10</v>
      </c>
      <c r="E4" s="104">
        <v>2010</v>
      </c>
      <c r="F4" s="104">
        <v>6.2599178003533575</v>
      </c>
      <c r="G4" s="231">
        <f>SUM(F3:F4)</f>
        <v>12.519835600706717</v>
      </c>
      <c r="H4" s="207"/>
    </row>
    <row r="5" spans="1:6" ht="12">
      <c r="A5" s="163"/>
      <c r="B5" s="164"/>
      <c r="C5" s="165"/>
      <c r="D5" s="164"/>
      <c r="E5" s="166"/>
      <c r="F5" s="167"/>
    </row>
    <row r="6" ht="12">
      <c r="A6" s="24" t="s">
        <v>101</v>
      </c>
    </row>
    <row r="7" spans="1:2" ht="31.5" thickBot="1">
      <c r="A7" s="25" t="s">
        <v>3</v>
      </c>
      <c r="B7" s="204" t="s">
        <v>241</v>
      </c>
    </row>
    <row r="8" spans="1:3" ht="12.75" thickBot="1">
      <c r="A8" s="53" t="s">
        <v>0</v>
      </c>
      <c r="B8" s="54">
        <v>17290.393758000002</v>
      </c>
      <c r="C8" s="208"/>
    </row>
    <row r="10" ht="12">
      <c r="A10" s="33" t="s">
        <v>97</v>
      </c>
    </row>
    <row r="11" spans="1:3" ht="52.5" thickBot="1">
      <c r="A11" s="204" t="s">
        <v>145</v>
      </c>
      <c r="B11" s="40" t="s">
        <v>325</v>
      </c>
      <c r="C11" s="204" t="s">
        <v>242</v>
      </c>
    </row>
    <row r="12" spans="1:3" ht="12.75" thickBot="1">
      <c r="A12" s="30">
        <v>12.519835600706717</v>
      </c>
      <c r="B12" s="30">
        <v>25.71183000042473</v>
      </c>
      <c r="C12" s="30">
        <v>4191.028290069231</v>
      </c>
    </row>
    <row r="15" s="152" customFormat="1" ht="12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18"/>
  <sheetViews>
    <sheetView zoomScale="70" zoomScaleNormal="70" zoomScalePageLayoutView="0" workbookViewId="0" topLeftCell="A1">
      <selection activeCell="K7" sqref="K7"/>
    </sheetView>
  </sheetViews>
  <sheetFormatPr defaultColWidth="11.421875" defaultRowHeight="12.75"/>
  <cols>
    <col min="1" max="1" width="11.421875" style="146" customWidth="1"/>
    <col min="2" max="2" width="13.00390625" style="146" bestFit="1" customWidth="1"/>
    <col min="3" max="3" width="18.140625" style="146" bestFit="1" customWidth="1"/>
    <col min="4" max="16384" width="11.421875" style="146" customWidth="1"/>
  </cols>
  <sheetData>
    <row r="1" ht="12">
      <c r="A1" s="24" t="s">
        <v>100</v>
      </c>
    </row>
    <row r="2" spans="1:6" ht="42" thickBot="1">
      <c r="A2" s="25" t="s">
        <v>3</v>
      </c>
      <c r="B2" s="204" t="s">
        <v>13</v>
      </c>
      <c r="C2" s="25" t="s">
        <v>4</v>
      </c>
      <c r="D2" s="204" t="s">
        <v>5</v>
      </c>
      <c r="E2" s="25" t="s">
        <v>83</v>
      </c>
      <c r="F2" s="204" t="s">
        <v>240</v>
      </c>
    </row>
    <row r="3" spans="1:6" ht="12.75" thickBot="1">
      <c r="A3" s="28" t="str">
        <f>+Resumen!C264</f>
        <v>Renovables</v>
      </c>
      <c r="B3" s="28" t="s">
        <v>169</v>
      </c>
      <c r="C3" s="28" t="str">
        <f>+Resumen!E264</f>
        <v>Cortijo Linera</v>
      </c>
      <c r="D3" s="28" t="str">
        <f>+Resumen!F264</f>
        <v>España</v>
      </c>
      <c r="E3" s="104">
        <f>+Resumen!G264</f>
        <v>2008</v>
      </c>
      <c r="F3" s="104">
        <f>+Resumen!H264</f>
        <v>2.804997033402385</v>
      </c>
    </row>
    <row r="4" spans="1:6" ht="12.75" thickBot="1">
      <c r="A4" s="28" t="str">
        <f>+Resumen!C265</f>
        <v>Renovables</v>
      </c>
      <c r="B4" s="28" t="s">
        <v>169</v>
      </c>
      <c r="C4" s="28" t="str">
        <f>+Resumen!E265</f>
        <v>Altamira</v>
      </c>
      <c r="D4" s="28" t="str">
        <f>+Resumen!F265</f>
        <v>España</v>
      </c>
      <c r="E4" s="104">
        <f>+Resumen!G265</f>
        <v>2009</v>
      </c>
      <c r="F4" s="104">
        <f>+Resumen!H265</f>
        <v>4.908744808454174</v>
      </c>
    </row>
    <row r="5" spans="1:6" ht="12.75" thickBot="1">
      <c r="A5" s="28" t="str">
        <f>+Resumen!C266</f>
        <v>Renovables</v>
      </c>
      <c r="B5" s="28" t="s">
        <v>169</v>
      </c>
      <c r="C5" s="28" t="str">
        <f>+Resumen!E266</f>
        <v>Gomera</v>
      </c>
      <c r="D5" s="28" t="str">
        <f>+Resumen!F266</f>
        <v>España</v>
      </c>
      <c r="E5" s="104">
        <f>+Resumen!G266</f>
        <v>2010</v>
      </c>
      <c r="F5" s="104">
        <f>+Resumen!H266</f>
        <v>1.2021415857438797</v>
      </c>
    </row>
    <row r="6" spans="1:6" ht="12.75" thickBot="1">
      <c r="A6" s="28" t="str">
        <f>+Resumen!C267</f>
        <v>Renovables</v>
      </c>
      <c r="B6" s="28" t="s">
        <v>169</v>
      </c>
      <c r="C6" s="28" t="str">
        <f>+Resumen!E267</f>
        <v>Gomera II</v>
      </c>
      <c r="D6" s="28" t="str">
        <f>+Resumen!F267</f>
        <v>España</v>
      </c>
      <c r="E6" s="104">
        <f>+Resumen!G267</f>
        <v>2012</v>
      </c>
      <c r="F6" s="104">
        <f>+Resumen!H267</f>
        <v>0.6010707928719397</v>
      </c>
    </row>
    <row r="7" spans="1:6" ht="12.75" thickBot="1">
      <c r="A7" s="28" t="str">
        <f>+Resumen!C268</f>
        <v>Renovables</v>
      </c>
      <c r="B7" s="28" t="s">
        <v>169</v>
      </c>
      <c r="C7" s="28" t="str">
        <f>+Resumen!E268</f>
        <v>Savalla</v>
      </c>
      <c r="D7" s="28" t="str">
        <f>+Resumen!F268</f>
        <v>España</v>
      </c>
      <c r="E7" s="104">
        <f>+Resumen!G268</f>
        <v>2010</v>
      </c>
      <c r="F7" s="104">
        <f>+Resumen!H268</f>
        <v>1.803212378615819</v>
      </c>
    </row>
    <row r="8" spans="1:6" ht="12.75" thickBot="1">
      <c r="A8" s="28" t="str">
        <f>+Resumen!C269</f>
        <v>Renovables</v>
      </c>
      <c r="B8" s="28" t="s">
        <v>169</v>
      </c>
      <c r="C8" s="28" t="str">
        <f>+Resumen!E269</f>
        <v>Conesa II</v>
      </c>
      <c r="D8" s="28" t="str">
        <f>+Resumen!F269</f>
        <v>España</v>
      </c>
      <c r="E8" s="104">
        <f>+Resumen!G269</f>
        <v>2011</v>
      </c>
      <c r="F8" s="104">
        <f>+Resumen!H269</f>
        <v>3.2057108953170115</v>
      </c>
    </row>
    <row r="9" spans="1:6" ht="12.75" thickBot="1">
      <c r="A9" s="28" t="str">
        <f>+Resumen!C270</f>
        <v>Renovables</v>
      </c>
      <c r="B9" s="28" t="s">
        <v>169</v>
      </c>
      <c r="C9" s="28" t="str">
        <f>+Resumen!E270</f>
        <v>Nacimiento</v>
      </c>
      <c r="D9" s="28" t="str">
        <f>+Resumen!F270</f>
        <v>España</v>
      </c>
      <c r="E9" s="104">
        <f>+Resumen!G270</f>
        <v>2008</v>
      </c>
      <c r="F9" s="104">
        <f>+Resumen!H270</f>
        <v>2.384247478392028</v>
      </c>
    </row>
    <row r="10" spans="1:8" ht="12.75" thickBot="1">
      <c r="A10" s="28" t="str">
        <f>+Resumen!C271</f>
        <v>Renovables</v>
      </c>
      <c r="B10" s="28" t="s">
        <v>169</v>
      </c>
      <c r="C10" s="28" t="str">
        <f>+Resumen!E271</f>
        <v>Tacica de Plata</v>
      </c>
      <c r="D10" s="28" t="str">
        <f>+Resumen!F271</f>
        <v>España</v>
      </c>
      <c r="E10" s="104">
        <f>+Resumen!G271</f>
        <v>2008</v>
      </c>
      <c r="F10" s="104">
        <f>+Resumen!H271</f>
        <v>2.604640102445072</v>
      </c>
      <c r="G10" s="231">
        <f>SUM(F3:F10)</f>
        <v>19.514765075242305</v>
      </c>
      <c r="H10" s="207"/>
    </row>
    <row r="11" spans="1:6" ht="12">
      <c r="A11" s="163"/>
      <c r="B11" s="164"/>
      <c r="C11" s="165"/>
      <c r="D11" s="164"/>
      <c r="E11" s="166"/>
      <c r="F11" s="167"/>
    </row>
    <row r="12" ht="12">
      <c r="A12" s="24" t="s">
        <v>101</v>
      </c>
    </row>
    <row r="13" spans="1:2" ht="31.5" thickBot="1">
      <c r="A13" s="25" t="s">
        <v>3</v>
      </c>
      <c r="B13" s="204" t="s">
        <v>241</v>
      </c>
    </row>
    <row r="14" spans="1:5" ht="12.75" thickBot="1">
      <c r="A14" s="53" t="s">
        <v>0</v>
      </c>
      <c r="B14" s="54">
        <v>25291.756644</v>
      </c>
      <c r="C14" s="208"/>
      <c r="D14" s="207"/>
      <c r="E14" s="207"/>
    </row>
    <row r="16" ht="12">
      <c r="A16" s="33" t="s">
        <v>97</v>
      </c>
    </row>
    <row r="17" spans="1:3" ht="52.5" thickBot="1">
      <c r="A17" s="204" t="s">
        <v>145</v>
      </c>
      <c r="B17" s="40" t="s">
        <v>325</v>
      </c>
      <c r="C17" s="204" t="s">
        <v>242</v>
      </c>
    </row>
    <row r="18" spans="1:3" ht="12.75" thickBot="1">
      <c r="A18" s="30">
        <v>19.514765075242305</v>
      </c>
      <c r="B18" s="30">
        <v>36.846823812690324</v>
      </c>
      <c r="C18" s="30">
        <v>6006.032281468522</v>
      </c>
    </row>
    <row r="21" s="152" customFormat="1" ht="12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70" zoomScaleNormal="70" zoomScalePageLayoutView="0" workbookViewId="0" topLeftCell="A1">
      <selection activeCell="M11" sqref="M11"/>
    </sheetView>
  </sheetViews>
  <sheetFormatPr defaultColWidth="11.421875" defaultRowHeight="12.75"/>
  <cols>
    <col min="1" max="1" width="11.421875" style="146" customWidth="1"/>
    <col min="2" max="2" width="13.00390625" style="146" bestFit="1" customWidth="1"/>
    <col min="3" max="3" width="12.00390625" style="146" customWidth="1"/>
    <col min="4" max="16384" width="11.421875" style="146" customWidth="1"/>
  </cols>
  <sheetData>
    <row r="1" ht="12">
      <c r="A1" s="24" t="s">
        <v>100</v>
      </c>
    </row>
    <row r="2" spans="1:6" ht="42" thickBot="1">
      <c r="A2" s="25" t="s">
        <v>3</v>
      </c>
      <c r="B2" s="245" t="s">
        <v>13</v>
      </c>
      <c r="C2" s="25" t="s">
        <v>4</v>
      </c>
      <c r="D2" s="245" t="s">
        <v>5</v>
      </c>
      <c r="E2" s="25" t="s">
        <v>83</v>
      </c>
      <c r="F2" s="245" t="s">
        <v>82</v>
      </c>
    </row>
    <row r="3" spans="1:6" ht="12.75" thickBot="1">
      <c r="A3" s="27" t="str">
        <f>+Resumen!C273</f>
        <v>Renovables</v>
      </c>
      <c r="B3" s="27" t="str">
        <f>+Resumen!D273</f>
        <v>Eólica marina</v>
      </c>
      <c r="C3" s="27" t="str">
        <f>+Resumen!E273</f>
        <v>St. Brieuc</v>
      </c>
      <c r="D3" s="27" t="str">
        <f>+Resumen!F273</f>
        <v>Francia</v>
      </c>
      <c r="E3" s="27">
        <f>+Resumen!G273</f>
        <v>2023</v>
      </c>
      <c r="F3" s="41">
        <f>+Resumen!H273</f>
        <v>81.32113382486044</v>
      </c>
    </row>
    <row r="4" spans="1:7" ht="12.75" thickBot="1">
      <c r="A4" s="27" t="str">
        <f>+Resumen!C274</f>
        <v>Renovables</v>
      </c>
      <c r="B4" s="27" t="str">
        <f>+Resumen!D274</f>
        <v>Eólica marina</v>
      </c>
      <c r="C4" s="27" t="str">
        <f>+Resumen!E274</f>
        <v>Baltic Eagle</v>
      </c>
      <c r="D4" s="27" t="str">
        <f>+Resumen!F274</f>
        <v>Alemania</v>
      </c>
      <c r="E4" s="27">
        <f>+Resumen!G274</f>
        <v>2024</v>
      </c>
      <c r="F4" s="41">
        <f>+Resumen!H274</f>
        <v>228.81756612518362</v>
      </c>
      <c r="G4" s="454">
        <f>SUM(F3:F4)</f>
        <v>310.13869995004404</v>
      </c>
    </row>
    <row r="5" spans="1:6" ht="12">
      <c r="A5" s="246"/>
      <c r="B5" s="164"/>
      <c r="C5" s="165"/>
      <c r="D5" s="164"/>
      <c r="E5" s="166"/>
      <c r="F5" s="314"/>
    </row>
    <row r="6" ht="12">
      <c r="A6" s="24" t="s">
        <v>101</v>
      </c>
    </row>
    <row r="7" spans="1:4" ht="31.5" thickBot="1">
      <c r="A7" s="25" t="s">
        <v>3</v>
      </c>
      <c r="B7" s="245" t="s">
        <v>238</v>
      </c>
      <c r="C7" s="241"/>
      <c r="D7" s="389"/>
    </row>
    <row r="8" spans="1:6" ht="12.75" thickBot="1">
      <c r="A8" s="53" t="s">
        <v>0</v>
      </c>
      <c r="B8" s="54">
        <v>1000000</v>
      </c>
      <c r="C8" s="358"/>
      <c r="D8" s="390"/>
      <c r="E8" s="229"/>
      <c r="F8" s="22"/>
    </row>
    <row r="9" spans="3:4" ht="12">
      <c r="C9" s="388"/>
      <c r="D9" s="132"/>
    </row>
    <row r="10" ht="12">
      <c r="A10" s="33" t="s">
        <v>97</v>
      </c>
    </row>
    <row r="11" spans="1:3" ht="52.5" thickBot="1">
      <c r="A11" s="245" t="s">
        <v>102</v>
      </c>
      <c r="B11" s="40" t="s">
        <v>324</v>
      </c>
      <c r="C11" s="245" t="s">
        <v>121</v>
      </c>
    </row>
    <row r="12" spans="1:3" ht="12.75" thickBot="1">
      <c r="A12" s="30">
        <v>310.13869995004404</v>
      </c>
      <c r="B12" s="30">
        <v>0</v>
      </c>
      <c r="C12" s="30">
        <v>0</v>
      </c>
    </row>
    <row r="14" ht="12">
      <c r="A14" s="22"/>
    </row>
    <row r="15" s="152" customFormat="1" ht="12">
      <c r="A15" s="200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="70" zoomScaleNormal="70" zoomScalePageLayoutView="0" workbookViewId="0" topLeftCell="A1">
      <selection activeCell="D16" sqref="D16"/>
    </sheetView>
  </sheetViews>
  <sheetFormatPr defaultColWidth="11.421875" defaultRowHeight="12.75"/>
  <cols>
    <col min="1" max="1" width="25.7109375" style="146" customWidth="1"/>
    <col min="2" max="2" width="22.421875" style="146" customWidth="1"/>
    <col min="3" max="3" width="15.57421875" style="146" customWidth="1"/>
    <col min="4" max="6" width="11.421875" style="146" customWidth="1"/>
    <col min="7" max="7" width="11.140625" style="146" customWidth="1"/>
    <col min="8" max="16384" width="11.421875" style="146" customWidth="1"/>
  </cols>
  <sheetData>
    <row r="1" spans="1:7" ht="12">
      <c r="A1" s="24" t="s">
        <v>100</v>
      </c>
      <c r="F1" s="22"/>
      <c r="G1" s="22"/>
    </row>
    <row r="2" spans="1:11" ht="42" thickBot="1">
      <c r="A2" s="25" t="s">
        <v>3</v>
      </c>
      <c r="B2" s="349" t="s">
        <v>13</v>
      </c>
      <c r="C2" s="25" t="s">
        <v>4</v>
      </c>
      <c r="D2" s="349" t="s">
        <v>5</v>
      </c>
      <c r="E2" s="25" t="s">
        <v>83</v>
      </c>
      <c r="F2" s="349" t="s">
        <v>424</v>
      </c>
      <c r="G2" s="349" t="s">
        <v>227</v>
      </c>
      <c r="H2" s="350"/>
      <c r="I2" s="351"/>
      <c r="K2" s="170"/>
    </row>
    <row r="3" spans="1:9" ht="12.75" thickBot="1">
      <c r="A3" s="27" t="s">
        <v>211</v>
      </c>
      <c r="B3" s="352" t="s">
        <v>211</v>
      </c>
      <c r="C3" s="29" t="s">
        <v>423</v>
      </c>
      <c r="D3" s="29" t="s">
        <v>10</v>
      </c>
      <c r="E3" s="227">
        <v>2022</v>
      </c>
      <c r="F3" s="353">
        <v>20</v>
      </c>
      <c r="G3" s="354">
        <v>35</v>
      </c>
      <c r="H3" s="355"/>
      <c r="I3" s="132"/>
    </row>
    <row r="4" spans="1:9" ht="12">
      <c r="A4" s="305"/>
      <c r="B4" s="314"/>
      <c r="C4" s="165"/>
      <c r="D4" s="164"/>
      <c r="E4" s="166"/>
      <c r="G4" s="167"/>
      <c r="H4" s="167"/>
      <c r="I4" s="132"/>
    </row>
    <row r="5" ht="12">
      <c r="I5" s="132"/>
    </row>
    <row r="6" ht="12">
      <c r="A6" s="24" t="s">
        <v>101</v>
      </c>
    </row>
    <row r="7" spans="1:4" ht="21" thickBot="1">
      <c r="A7" s="25" t="s">
        <v>3</v>
      </c>
      <c r="B7" s="349" t="s">
        <v>224</v>
      </c>
      <c r="C7" s="241"/>
      <c r="D7" s="22"/>
    </row>
    <row r="8" spans="1:8" ht="12.75" thickBot="1">
      <c r="A8" s="53" t="s">
        <v>211</v>
      </c>
      <c r="B8" s="54">
        <v>35000</v>
      </c>
      <c r="C8" s="358"/>
      <c r="D8" s="22"/>
      <c r="E8" s="359"/>
      <c r="G8" s="233"/>
      <c r="H8" s="356"/>
    </row>
    <row r="9" spans="1:8" ht="12">
      <c r="A9" s="84"/>
      <c r="B9" s="85"/>
      <c r="C9" s="357"/>
      <c r="D9" s="132"/>
      <c r="E9" s="196"/>
      <c r="H9" s="356"/>
    </row>
    <row r="11" ht="12">
      <c r="A11" s="33" t="s">
        <v>441</v>
      </c>
    </row>
    <row r="12" spans="1:3" ht="33.75" customHeight="1" thickBot="1">
      <c r="A12" s="349" t="s">
        <v>145</v>
      </c>
      <c r="B12" s="40" t="s">
        <v>225</v>
      </c>
      <c r="C12" s="349" t="s">
        <v>146</v>
      </c>
    </row>
    <row r="13" spans="1:5" ht="12.75" thickBot="1">
      <c r="A13" s="363">
        <v>6.5420560747663545</v>
      </c>
      <c r="B13" s="376">
        <v>0.21981308411214953</v>
      </c>
      <c r="C13" s="376">
        <v>32.60560747663551</v>
      </c>
      <c r="D13" s="132"/>
      <c r="E13" s="22"/>
    </row>
    <row r="14" ht="12">
      <c r="D14" s="131"/>
    </row>
    <row r="15" spans="3:4" ht="12">
      <c r="C15" s="244"/>
      <c r="D15" s="131"/>
    </row>
    <row r="16" ht="12">
      <c r="A16" s="33" t="s">
        <v>97</v>
      </c>
    </row>
    <row r="17" spans="1:3" ht="43.5" customHeight="1" thickBot="1">
      <c r="A17" s="361" t="s">
        <v>145</v>
      </c>
      <c r="B17" s="40" t="s">
        <v>225</v>
      </c>
      <c r="C17" s="361" t="s">
        <v>146</v>
      </c>
    </row>
    <row r="18" spans="1:5" ht="12.75" thickBot="1">
      <c r="A18" s="363">
        <v>32.71028037383177</v>
      </c>
      <c r="B18" s="363">
        <v>29.003221682242987</v>
      </c>
      <c r="C18" s="363">
        <v>4727.525134205607</v>
      </c>
      <c r="D18" s="132"/>
      <c r="E18" s="22"/>
    </row>
    <row r="19" spans="3:4" ht="12">
      <c r="C19" s="244"/>
      <c r="D19" s="131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70" zoomScaleNormal="70" zoomScalePageLayoutView="0" workbookViewId="0" topLeftCell="A1">
      <selection activeCell="G2" sqref="G2"/>
    </sheetView>
  </sheetViews>
  <sheetFormatPr defaultColWidth="11.421875" defaultRowHeight="12.75"/>
  <cols>
    <col min="1" max="1" width="25.7109375" style="146" customWidth="1"/>
    <col min="2" max="2" width="22.421875" style="146" customWidth="1"/>
    <col min="3" max="3" width="15.57421875" style="146" customWidth="1"/>
    <col min="4" max="6" width="11.421875" style="146" customWidth="1"/>
    <col min="7" max="7" width="11.140625" style="146" customWidth="1"/>
    <col min="8" max="16384" width="11.421875" style="146" customWidth="1"/>
  </cols>
  <sheetData>
    <row r="1" spans="1:7" ht="12">
      <c r="A1" s="24" t="s">
        <v>100</v>
      </c>
      <c r="F1" s="22"/>
      <c r="G1" s="22"/>
    </row>
    <row r="2" spans="1:11" ht="42" thickBot="1">
      <c r="A2" s="25" t="s">
        <v>3</v>
      </c>
      <c r="B2" s="375" t="s">
        <v>13</v>
      </c>
      <c r="C2" s="25" t="s">
        <v>4</v>
      </c>
      <c r="D2" s="375" t="s">
        <v>5</v>
      </c>
      <c r="E2" s="25" t="s">
        <v>83</v>
      </c>
      <c r="F2" s="375" t="s">
        <v>424</v>
      </c>
      <c r="G2" s="375" t="s">
        <v>227</v>
      </c>
      <c r="H2" s="350"/>
      <c r="I2" s="351"/>
      <c r="K2" s="170"/>
    </row>
    <row r="3" spans="1:9" ht="12.75" thickBot="1">
      <c r="A3" s="27" t="s">
        <v>211</v>
      </c>
      <c r="B3" s="352" t="s">
        <v>211</v>
      </c>
      <c r="C3" s="29" t="s">
        <v>423</v>
      </c>
      <c r="D3" s="29" t="s">
        <v>10</v>
      </c>
      <c r="E3" s="227">
        <v>2022</v>
      </c>
      <c r="F3" s="353">
        <v>20</v>
      </c>
      <c r="G3" s="354">
        <v>35</v>
      </c>
      <c r="H3" s="355"/>
      <c r="I3" s="132"/>
    </row>
    <row r="4" spans="1:9" ht="12">
      <c r="A4" s="305"/>
      <c r="B4" s="314"/>
      <c r="C4" s="165"/>
      <c r="D4" s="164"/>
      <c r="E4" s="166"/>
      <c r="G4" s="167"/>
      <c r="H4" s="167"/>
      <c r="I4" s="132"/>
    </row>
    <row r="5" spans="5:9" ht="12">
      <c r="E5" s="132"/>
      <c r="I5" s="132"/>
    </row>
    <row r="6" ht="12">
      <c r="A6" s="24" t="s">
        <v>101</v>
      </c>
    </row>
    <row r="7" spans="1:4" ht="21" thickBot="1">
      <c r="A7" s="25" t="s">
        <v>3</v>
      </c>
      <c r="B7" s="375" t="s">
        <v>224</v>
      </c>
      <c r="C7" s="241"/>
      <c r="D7" s="22"/>
    </row>
    <row r="8" spans="1:8" ht="12.75" thickBot="1">
      <c r="A8" s="53" t="s">
        <v>211</v>
      </c>
      <c r="B8" s="54">
        <v>53000</v>
      </c>
      <c r="C8" s="358"/>
      <c r="D8" s="22"/>
      <c r="E8" s="359"/>
      <c r="F8" s="197"/>
      <c r="G8" s="233"/>
      <c r="H8" s="356"/>
    </row>
    <row r="9" spans="1:8" ht="12">
      <c r="A9" s="84"/>
      <c r="B9" s="85"/>
      <c r="C9" s="357"/>
      <c r="D9" s="132"/>
      <c r="E9" s="196"/>
      <c r="H9" s="356"/>
    </row>
    <row r="11" ht="12">
      <c r="A11" s="33" t="s">
        <v>442</v>
      </c>
    </row>
    <row r="12" spans="1:3" ht="33.75" customHeight="1" thickBot="1">
      <c r="A12" s="375" t="s">
        <v>145</v>
      </c>
      <c r="B12" s="40" t="s">
        <v>225</v>
      </c>
      <c r="C12" s="375" t="s">
        <v>146</v>
      </c>
    </row>
    <row r="13" spans="1:5" ht="12.75" thickBot="1">
      <c r="A13" s="363" t="s">
        <v>96</v>
      </c>
      <c r="B13" s="376" t="s">
        <v>96</v>
      </c>
      <c r="C13" s="376" t="s">
        <v>96</v>
      </c>
      <c r="D13" s="132"/>
      <c r="E13" s="22"/>
    </row>
    <row r="14" ht="12">
      <c r="D14" s="131"/>
    </row>
    <row r="15" spans="2:4" ht="12">
      <c r="B15" s="244"/>
      <c r="C15" s="244"/>
      <c r="D15" s="131"/>
    </row>
    <row r="16" ht="12">
      <c r="A16" s="33" t="s">
        <v>332</v>
      </c>
    </row>
    <row r="17" spans="1:3" ht="43.5" customHeight="1" thickBot="1">
      <c r="A17" s="375" t="s">
        <v>145</v>
      </c>
      <c r="B17" s="40" t="s">
        <v>225</v>
      </c>
      <c r="C17" s="375" t="s">
        <v>146</v>
      </c>
    </row>
    <row r="18" spans="1:5" ht="12.75" thickBot="1">
      <c r="A18" s="363" t="s">
        <v>96</v>
      </c>
      <c r="B18" s="363" t="s">
        <v>96</v>
      </c>
      <c r="C18" s="363" t="s">
        <v>96</v>
      </c>
      <c r="D18" s="132"/>
      <c r="E18" s="22"/>
    </row>
    <row r="19" spans="2:4" ht="12">
      <c r="B19" s="132"/>
      <c r="C19" s="244"/>
      <c r="D19" s="131"/>
    </row>
    <row r="20" ht="12">
      <c r="A20" s="322" t="s">
        <v>337</v>
      </c>
    </row>
    <row r="25" s="152" customFormat="1" ht="12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60" zoomScaleNormal="60" zoomScalePageLayoutView="0" workbookViewId="0" topLeftCell="A1">
      <selection activeCell="G13" sqref="G13"/>
    </sheetView>
  </sheetViews>
  <sheetFormatPr defaultColWidth="10.8515625" defaultRowHeight="12.75"/>
  <cols>
    <col min="1" max="1" width="10.8515625" style="146" customWidth="1"/>
    <col min="2" max="2" width="13.00390625" style="146" bestFit="1" customWidth="1"/>
    <col min="3" max="3" width="12.140625" style="146" customWidth="1"/>
    <col min="4" max="16384" width="10.8515625" style="146" customWidth="1"/>
  </cols>
  <sheetData>
    <row r="1" ht="12">
      <c r="A1" s="24" t="s">
        <v>100</v>
      </c>
    </row>
    <row r="2" spans="1:8" ht="52.5" thickBot="1">
      <c r="A2" s="25" t="s">
        <v>3</v>
      </c>
      <c r="B2" s="306" t="s">
        <v>13</v>
      </c>
      <c r="C2" s="25" t="s">
        <v>4</v>
      </c>
      <c r="D2" s="306" t="s">
        <v>5</v>
      </c>
      <c r="E2" s="25" t="s">
        <v>83</v>
      </c>
      <c r="F2" s="306" t="s">
        <v>333</v>
      </c>
      <c r="G2" s="132"/>
      <c r="H2" s="134"/>
    </row>
    <row r="3" spans="1:6" ht="12.75" thickBot="1">
      <c r="A3" s="27" t="str">
        <f>+Resumen!C280</f>
        <v>Renovables</v>
      </c>
      <c r="B3" s="27" t="str">
        <f>+Resumen!D280</f>
        <v>Eólica marina</v>
      </c>
      <c r="C3" s="27" t="str">
        <f>+Resumen!E280</f>
        <v>St. Brieuc</v>
      </c>
      <c r="D3" s="27" t="str">
        <f>+Resumen!F280</f>
        <v>Francia</v>
      </c>
      <c r="E3" s="27">
        <f>+Resumen!G280</f>
        <v>2023</v>
      </c>
      <c r="F3" s="41">
        <f>+Resumen!H280</f>
        <v>39.415855680417046</v>
      </c>
    </row>
    <row r="4" spans="1:6" ht="12.75" thickBot="1">
      <c r="A4" s="27" t="str">
        <f>+Resumen!C281</f>
        <v>Renovables</v>
      </c>
      <c r="B4" s="27" t="str">
        <f>+Resumen!D281</f>
        <v>Eólica terrestre</v>
      </c>
      <c r="C4" s="27" t="str">
        <f>+Resumen!E281</f>
        <v>Martin de la Jara</v>
      </c>
      <c r="D4" s="27" t="str">
        <f>+Resumen!F281</f>
        <v>España</v>
      </c>
      <c r="E4" s="27">
        <f>+Resumen!G281</f>
        <v>2022</v>
      </c>
      <c r="F4" s="41">
        <f>+Resumen!H281</f>
        <v>16.95668223360121</v>
      </c>
    </row>
    <row r="5" spans="1:6" ht="12.75" thickBot="1">
      <c r="A5" s="27" t="str">
        <f>+Resumen!C282</f>
        <v>Renovables</v>
      </c>
      <c r="B5" s="27" t="str">
        <f>+Resumen!D282</f>
        <v>Eólica marina</v>
      </c>
      <c r="C5" s="27" t="str">
        <f>+Resumen!E282</f>
        <v>Baltic Eagle</v>
      </c>
      <c r="D5" s="27" t="str">
        <f>+Resumen!F282</f>
        <v>Alemania</v>
      </c>
      <c r="E5" s="27">
        <f>+Resumen!G282</f>
        <v>2024</v>
      </c>
      <c r="F5" s="41">
        <f>+Resumen!H282</f>
        <v>58.97808508148927</v>
      </c>
    </row>
    <row r="6" spans="1:6" ht="12.75" thickBot="1">
      <c r="A6" s="27" t="str">
        <f>+Resumen!C283</f>
        <v>Renovables</v>
      </c>
      <c r="B6" s="27" t="str">
        <f>+Resumen!D283</f>
        <v>Eólica terrestre</v>
      </c>
      <c r="C6" s="27" t="str">
        <f>+Resumen!E283</f>
        <v>Valdemoro</v>
      </c>
      <c r="D6" s="27" t="str">
        <f>+Resumen!F283</f>
        <v>España</v>
      </c>
      <c r="E6" s="27">
        <f>+Resumen!G283</f>
        <v>2022</v>
      </c>
      <c r="F6" s="41">
        <f>+Resumen!H283</f>
        <v>4.904620673722812</v>
      </c>
    </row>
    <row r="7" spans="1:6" ht="12.75" thickBot="1">
      <c r="A7" s="27" t="str">
        <f>+Resumen!C284</f>
        <v>Renovables</v>
      </c>
      <c r="B7" s="27" t="str">
        <f>+Resumen!D284</f>
        <v>Eólica terrestre</v>
      </c>
      <c r="C7" s="27" t="str">
        <f>+Resumen!E284</f>
        <v>Iglesias</v>
      </c>
      <c r="D7" s="27" t="str">
        <f>+Resumen!F284</f>
        <v>España</v>
      </c>
      <c r="E7" s="27">
        <f>+Resumen!G284</f>
        <v>2024</v>
      </c>
      <c r="F7" s="41">
        <f>+Resumen!H284</f>
        <v>9.744322398692239</v>
      </c>
    </row>
    <row r="8" spans="1:6" ht="12.75" thickBot="1">
      <c r="A8" s="27" t="str">
        <f>+Resumen!C285</f>
        <v>Renovables</v>
      </c>
      <c r="B8" s="27" t="str">
        <f>+Resumen!D285</f>
        <v>Eólica terrestre</v>
      </c>
      <c r="C8" s="27" t="str">
        <f>+Resumen!E285</f>
        <v>Buniel</v>
      </c>
      <c r="D8" s="27" t="str">
        <f>+Resumen!F285</f>
        <v>España</v>
      </c>
      <c r="E8" s="27">
        <f>+Resumen!G285</f>
        <v>2023</v>
      </c>
      <c r="F8" s="41">
        <f>+Resumen!H285</f>
        <v>8.175921143523864</v>
      </c>
    </row>
    <row r="9" spans="1:6" ht="12.75" thickBot="1">
      <c r="A9" s="27" t="str">
        <f>+Resumen!C286</f>
        <v>Renovables</v>
      </c>
      <c r="B9" s="27" t="str">
        <f>+Resumen!D286</f>
        <v>Eólica terrestre</v>
      </c>
      <c r="C9" s="27" t="str">
        <f>+Resumen!E286</f>
        <v>Korytnica 2</v>
      </c>
      <c r="D9" s="27" t="str">
        <f>+Resumen!F286</f>
        <v>Polonia</v>
      </c>
      <c r="E9" s="27">
        <f>+Resumen!G286</f>
        <v>2022</v>
      </c>
      <c r="F9" s="41">
        <f>+Resumen!H286</f>
        <v>17.500921921842252</v>
      </c>
    </row>
    <row r="10" spans="1:6" ht="12.75" thickBot="1">
      <c r="A10" s="27" t="str">
        <f>+Resumen!C287</f>
        <v>Renovables</v>
      </c>
      <c r="B10" s="27" t="str">
        <f>+Resumen!D287</f>
        <v>Eólica terrestre</v>
      </c>
      <c r="C10" s="27" t="str">
        <f>+Resumen!E287</f>
        <v>Askios II</v>
      </c>
      <c r="D10" s="27" t="str">
        <f>+Resumen!F287</f>
        <v>Grecia</v>
      </c>
      <c r="E10" s="27">
        <f>+Resumen!G287</f>
        <v>2022</v>
      </c>
      <c r="F10" s="41">
        <f>+Resumen!H287</f>
        <v>22.322093830534516</v>
      </c>
    </row>
    <row r="11" spans="1:6" ht="12.75" thickBot="1">
      <c r="A11" s="27" t="str">
        <f>+Resumen!C288</f>
        <v>Renovables</v>
      </c>
      <c r="B11" s="27" t="str">
        <f>+Resumen!D288</f>
        <v>Eólica terrestre</v>
      </c>
      <c r="C11" s="27" t="str">
        <f>+Resumen!E288</f>
        <v>Askios III</v>
      </c>
      <c r="D11" s="27" t="str">
        <f>+Resumen!F288</f>
        <v>Grecia</v>
      </c>
      <c r="E11" s="27">
        <f>+Resumen!G288</f>
        <v>2022</v>
      </c>
      <c r="F11" s="41">
        <f>+Resumen!H288</f>
        <v>31.393444611408317</v>
      </c>
    </row>
    <row r="12" spans="1:6" ht="12.75" thickBot="1">
      <c r="A12" s="27" t="str">
        <f>+Resumen!C289</f>
        <v>Renovables</v>
      </c>
      <c r="B12" s="27" t="str">
        <f>+Resumen!D289</f>
        <v>Eólica terrestre</v>
      </c>
      <c r="C12" s="27" t="str">
        <f>+Resumen!E289</f>
        <v>Rokani</v>
      </c>
      <c r="D12" s="27" t="str">
        <f>+Resumen!F289</f>
        <v>Grecia</v>
      </c>
      <c r="E12" s="27">
        <f>+Resumen!G289</f>
        <v>2022</v>
      </c>
      <c r="F12" s="41">
        <f>+Resumen!H289</f>
        <v>11.298766364050055</v>
      </c>
    </row>
    <row r="13" spans="1:8" ht="12.75" thickBot="1">
      <c r="A13" s="27" t="str">
        <f>+Resumen!C290</f>
        <v>Renovables</v>
      </c>
      <c r="B13" s="27" t="str">
        <f>+Resumen!D290</f>
        <v>Eólica terrestre</v>
      </c>
      <c r="C13" s="27" t="str">
        <f>+Resumen!E290</f>
        <v>Mikronoros</v>
      </c>
      <c r="D13" s="27" t="str">
        <f>+Resumen!F290</f>
        <v>Grecia</v>
      </c>
      <c r="E13" s="27">
        <f>+Resumen!G290</f>
        <v>2021</v>
      </c>
      <c r="F13" s="41">
        <f>+Resumen!H290</f>
        <v>19.098143676259074</v>
      </c>
      <c r="G13" s="52">
        <f>SUM(F3:F13)</f>
        <v>239.78885761554068</v>
      </c>
      <c r="H13" s="52"/>
    </row>
    <row r="14" spans="1:6" ht="12">
      <c r="A14" s="94"/>
      <c r="B14" s="107"/>
      <c r="C14" s="44"/>
      <c r="D14" s="43"/>
      <c r="E14" s="95"/>
      <c r="F14" s="46"/>
    </row>
    <row r="15" ht="12">
      <c r="A15" s="24" t="s">
        <v>101</v>
      </c>
    </row>
    <row r="16" spans="1:7" ht="31.5" thickBot="1">
      <c r="A16" s="25" t="s">
        <v>3</v>
      </c>
      <c r="B16" s="306" t="s">
        <v>241</v>
      </c>
      <c r="C16" s="348" t="s">
        <v>422</v>
      </c>
      <c r="G16" s="225"/>
    </row>
    <row r="17" spans="1:7" ht="12.75" thickBot="1">
      <c r="A17" s="53" t="s">
        <v>0</v>
      </c>
      <c r="B17" s="86">
        <v>1000000</v>
      </c>
      <c r="C17" s="86">
        <v>524192.7349999999</v>
      </c>
      <c r="D17" s="237"/>
      <c r="G17" s="46"/>
    </row>
    <row r="19" ht="12">
      <c r="A19" s="33" t="s">
        <v>332</v>
      </c>
    </row>
    <row r="20" spans="1:3" ht="52.5" thickBot="1">
      <c r="A20" s="306" t="s">
        <v>145</v>
      </c>
      <c r="B20" s="40" t="s">
        <v>326</v>
      </c>
      <c r="C20" s="306" t="s">
        <v>146</v>
      </c>
    </row>
    <row r="21" spans="1:4" ht="12.75" thickBot="1">
      <c r="A21" s="42">
        <v>239.78885761554068</v>
      </c>
      <c r="B21" s="42">
        <v>35.6302326561079</v>
      </c>
      <c r="C21" s="42">
        <v>21520.66052428917</v>
      </c>
      <c r="D21" s="131"/>
    </row>
    <row r="23" s="152" customFormat="1" ht="12">
      <c r="A23" s="322" t="s">
        <v>334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70" zoomScaleNormal="70" zoomScalePageLayoutView="0" workbookViewId="0" topLeftCell="A1">
      <selection activeCell="S34" sqref="S34"/>
    </sheetView>
  </sheetViews>
  <sheetFormatPr defaultColWidth="10.8515625" defaultRowHeight="12.75"/>
  <cols>
    <col min="1" max="1" width="10.8515625" style="146" customWidth="1"/>
    <col min="2" max="2" width="13.00390625" style="146" bestFit="1" customWidth="1"/>
    <col min="3" max="3" width="22.140625" style="146" customWidth="1"/>
    <col min="4" max="16384" width="10.8515625" style="146" customWidth="1"/>
  </cols>
  <sheetData>
    <row r="1" ht="12">
      <c r="A1" s="24" t="s">
        <v>100</v>
      </c>
    </row>
    <row r="2" spans="1:8" ht="63" thickBot="1">
      <c r="A2" s="25" t="s">
        <v>3</v>
      </c>
      <c r="B2" s="306" t="s">
        <v>13</v>
      </c>
      <c r="C2" s="25" t="s">
        <v>4</v>
      </c>
      <c r="D2" s="306" t="s">
        <v>5</v>
      </c>
      <c r="E2" s="25" t="s">
        <v>83</v>
      </c>
      <c r="F2" s="306" t="s">
        <v>335</v>
      </c>
      <c r="G2" s="132"/>
      <c r="H2" s="134"/>
    </row>
    <row r="3" spans="1:6" ht="12.75" thickBot="1">
      <c r="A3" s="27" t="str">
        <f>+Resumen!C280</f>
        <v>Renovables</v>
      </c>
      <c r="B3" s="227" t="s">
        <v>96</v>
      </c>
      <c r="C3" s="27" t="s">
        <v>336</v>
      </c>
      <c r="D3" s="27" t="s">
        <v>10</v>
      </c>
      <c r="E3" s="227" t="s">
        <v>96</v>
      </c>
      <c r="F3" s="227" t="s">
        <v>96</v>
      </c>
    </row>
    <row r="4" spans="1:6" ht="12">
      <c r="A4" s="94"/>
      <c r="B4" s="107"/>
      <c r="C4" s="44"/>
      <c r="D4" s="43"/>
      <c r="E4" s="95"/>
      <c r="F4" s="46"/>
    </row>
    <row r="5" ht="12">
      <c r="A5" s="24" t="s">
        <v>101</v>
      </c>
    </row>
    <row r="6" spans="1:7" ht="42" thickBot="1">
      <c r="A6" s="25" t="s">
        <v>3</v>
      </c>
      <c r="B6" s="306" t="s">
        <v>239</v>
      </c>
      <c r="G6" s="225"/>
    </row>
    <row r="7" spans="1:7" ht="12.75" thickBot="1">
      <c r="A7" s="53" t="s">
        <v>0</v>
      </c>
      <c r="B7" s="54">
        <v>550000</v>
      </c>
      <c r="C7" s="237"/>
      <c r="G7" s="46"/>
    </row>
    <row r="9" ht="12">
      <c r="A9" s="33" t="s">
        <v>332</v>
      </c>
    </row>
    <row r="10" spans="1:3" ht="52.5" thickBot="1">
      <c r="A10" s="306" t="s">
        <v>145</v>
      </c>
      <c r="B10" s="40" t="s">
        <v>326</v>
      </c>
      <c r="C10" s="306" t="s">
        <v>146</v>
      </c>
    </row>
    <row r="11" spans="1:4" ht="12.75" thickBot="1">
      <c r="A11" s="227" t="s">
        <v>96</v>
      </c>
      <c r="B11" s="227" t="s">
        <v>96</v>
      </c>
      <c r="C11" s="227" t="s">
        <v>96</v>
      </c>
      <c r="D11" s="131"/>
    </row>
    <row r="13" s="152" customFormat="1" ht="12">
      <c r="A13" s="322" t="s">
        <v>337</v>
      </c>
    </row>
    <row r="14" s="152" customFormat="1" ht="12">
      <c r="A14" s="322" t="s">
        <v>414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="50" zoomScaleNormal="50" zoomScalePageLayoutView="0" workbookViewId="0" topLeftCell="A37">
      <selection activeCell="L18" sqref="L18"/>
    </sheetView>
  </sheetViews>
  <sheetFormatPr defaultColWidth="10.8515625" defaultRowHeight="12.75"/>
  <cols>
    <col min="1" max="1" width="15.8515625" style="146" customWidth="1"/>
    <col min="2" max="2" width="13.00390625" style="146" bestFit="1" customWidth="1"/>
    <col min="3" max="3" width="26.8515625" style="146" customWidth="1"/>
    <col min="4" max="4" width="11.8515625" style="146" customWidth="1"/>
    <col min="5" max="5" width="10.140625" style="146" customWidth="1"/>
    <col min="6" max="6" width="10.8515625" style="146" customWidth="1"/>
    <col min="7" max="7" width="20.28125" style="146" bestFit="1" customWidth="1"/>
    <col min="8" max="16384" width="10.8515625" style="146" customWidth="1"/>
  </cols>
  <sheetData>
    <row r="1" ht="12">
      <c r="A1" s="24" t="s">
        <v>100</v>
      </c>
    </row>
    <row r="2" spans="1:8" ht="52.5" thickBot="1">
      <c r="A2" s="25" t="s">
        <v>3</v>
      </c>
      <c r="B2" s="306" t="s">
        <v>13</v>
      </c>
      <c r="C2" s="25" t="s">
        <v>4</v>
      </c>
      <c r="D2" s="306" t="s">
        <v>5</v>
      </c>
      <c r="E2" s="25" t="s">
        <v>83</v>
      </c>
      <c r="F2" s="306" t="s">
        <v>333</v>
      </c>
      <c r="G2" s="132"/>
      <c r="H2" s="384"/>
    </row>
    <row r="3" spans="1:6" ht="12.75" thickBot="1">
      <c r="A3" s="27" t="str">
        <f>+Resumen!C294</f>
        <v>Renovables</v>
      </c>
      <c r="B3" s="27" t="str">
        <f>+Resumen!D294</f>
        <v>Solar fotovoltaica</v>
      </c>
      <c r="C3" s="311" t="str">
        <f>+Resumen!E294</f>
        <v>Carland Cross Hybrid</v>
      </c>
      <c r="D3" s="27" t="str">
        <f>+Resumen!F294</f>
        <v>Reino Unido</v>
      </c>
      <c r="E3" s="324">
        <f>+Resumen!G294</f>
        <v>2022</v>
      </c>
      <c r="F3" s="41">
        <f>+Resumen!H294</f>
        <v>6.44134691608462</v>
      </c>
    </row>
    <row r="4" spans="1:6" ht="12.75" thickBot="1">
      <c r="A4" s="27" t="str">
        <f>+Resumen!C295</f>
        <v>Renovables</v>
      </c>
      <c r="B4" s="27" t="str">
        <f>+Resumen!D295</f>
        <v>Solar fotovoltaica</v>
      </c>
      <c r="C4" s="311" t="str">
        <f>+Resumen!E295</f>
        <v>Coldham hybrid</v>
      </c>
      <c r="D4" s="27" t="str">
        <f>+Resumen!F295</f>
        <v>Reino Unido</v>
      </c>
      <c r="E4" s="324">
        <f>+Resumen!G295</f>
        <v>2023</v>
      </c>
      <c r="F4" s="41">
        <f>+Resumen!H295</f>
        <v>5.866918183087092</v>
      </c>
    </row>
    <row r="5" spans="1:6" ht="12.75" thickBot="1">
      <c r="A5" s="27" t="str">
        <f>+Resumen!C296</f>
        <v>Renovables</v>
      </c>
      <c r="B5" s="27" t="str">
        <f>+Resumen!D296</f>
        <v>Solar fotovoltaica</v>
      </c>
      <c r="C5" s="311" t="str">
        <f>+Resumen!E296</f>
        <v>Coal Clough hybrid</v>
      </c>
      <c r="D5" s="27" t="str">
        <f>+Resumen!F296</f>
        <v>Reino Unido</v>
      </c>
      <c r="E5" s="324">
        <f>+Resumen!G296</f>
        <v>2023</v>
      </c>
      <c r="F5" s="41">
        <f>+Resumen!H296</f>
        <v>1.5182835668851762</v>
      </c>
    </row>
    <row r="6" spans="1:6" ht="12.75" thickBot="1">
      <c r="A6" s="27" t="str">
        <f>+Resumen!C297</f>
        <v>Baterías</v>
      </c>
      <c r="B6" s="27" t="str">
        <f>+Resumen!D297</f>
        <v>Baterías</v>
      </c>
      <c r="C6" s="311" t="str">
        <f>+Resumen!E297</f>
        <v>Whitelee BESS</v>
      </c>
      <c r="D6" s="27" t="str">
        <f>+Resumen!F297</f>
        <v>Reino Unido</v>
      </c>
      <c r="E6" s="324">
        <f>+Resumen!G297</f>
        <v>2023</v>
      </c>
      <c r="F6" s="41">
        <f>+Resumen!H297</f>
        <v>32.27127713469248</v>
      </c>
    </row>
    <row r="7" spans="1:6" ht="12.75" thickBot="1">
      <c r="A7" s="27" t="str">
        <f>+Resumen!C298</f>
        <v>Baterías</v>
      </c>
      <c r="B7" s="27" t="str">
        <f>+Resumen!D298</f>
        <v>Baterías</v>
      </c>
      <c r="C7" s="311" t="str">
        <f>+Resumen!E298</f>
        <v>Barnesmore BESS</v>
      </c>
      <c r="D7" s="27" t="str">
        <f>+Resumen!F298</f>
        <v>Ireland</v>
      </c>
      <c r="E7" s="324">
        <f>+Resumen!G298</f>
        <v>2023</v>
      </c>
      <c r="F7" s="41">
        <f>+Resumen!H298</f>
        <v>3.8725532561630978</v>
      </c>
    </row>
    <row r="8" spans="1:6" ht="12.75" thickBot="1">
      <c r="A8" s="27" t="str">
        <f>+Resumen!C299</f>
        <v>Baterías</v>
      </c>
      <c r="B8" s="27" t="str">
        <f>+Resumen!D299</f>
        <v>Baterías</v>
      </c>
      <c r="C8" s="311" t="str">
        <f>+Resumen!E299</f>
        <v>Gormans BESS</v>
      </c>
      <c r="D8" s="27" t="str">
        <f>+Resumen!F299</f>
        <v>Ireland</v>
      </c>
      <c r="E8" s="324">
        <f>+Resumen!G299</f>
        <v>2023</v>
      </c>
      <c r="F8" s="41">
        <f>+Resumen!H299</f>
        <v>32.27127713469248</v>
      </c>
    </row>
    <row r="9" spans="1:6" ht="12.75" thickBot="1">
      <c r="A9" s="27" t="str">
        <f>+Resumen!C300</f>
        <v>Baterías</v>
      </c>
      <c r="B9" s="27" t="str">
        <f>+Resumen!D300</f>
        <v>Baterías</v>
      </c>
      <c r="C9" s="311" t="str">
        <f>+Resumen!E300</f>
        <v>Harestanes BESS</v>
      </c>
      <c r="D9" s="27" t="str">
        <f>+Resumen!F300</f>
        <v>Reino Unido</v>
      </c>
      <c r="E9" s="324">
        <f>+Resumen!G300</f>
        <v>2023</v>
      </c>
      <c r="F9" s="41">
        <f>+Resumen!H300</f>
        <v>7.300108813102116</v>
      </c>
    </row>
    <row r="10" spans="1:6" ht="12.75" thickBot="1">
      <c r="A10" s="27" t="str">
        <f>+Resumen!C301</f>
        <v>Baterías</v>
      </c>
      <c r="B10" s="27" t="str">
        <f>+Resumen!D301</f>
        <v>Baterías</v>
      </c>
      <c r="C10" s="311" t="str">
        <f>+Resumen!E301</f>
        <v>Dersalloch BESS</v>
      </c>
      <c r="D10" s="27" t="str">
        <f>+Resumen!F301</f>
        <v>Reino Unido</v>
      </c>
      <c r="E10" s="324">
        <f>+Resumen!G301</f>
        <v>2023</v>
      </c>
      <c r="F10" s="41">
        <f>+Resumen!H301</f>
        <v>0.6384963172188671</v>
      </c>
    </row>
    <row r="11" spans="1:6" ht="12.75" thickBot="1">
      <c r="A11" s="27" t="str">
        <f>+Resumen!C302</f>
        <v>Renovables</v>
      </c>
      <c r="B11" s="27" t="str">
        <f>+Resumen!D302</f>
        <v>Solar fotovoltaica</v>
      </c>
      <c r="C11" s="311" t="str">
        <f>+Resumen!E302</f>
        <v>Brigstock</v>
      </c>
      <c r="D11" s="27" t="str">
        <f>+Resumen!F302</f>
        <v>Reino Unido</v>
      </c>
      <c r="E11" s="324" t="str">
        <f>+Resumen!G302</f>
        <v>&gt;2023</v>
      </c>
      <c r="F11" s="41">
        <f>+Resumen!H302</f>
        <v>0.3133559621049721</v>
      </c>
    </row>
    <row r="12" spans="1:6" ht="12.75" thickBot="1">
      <c r="A12" s="27" t="str">
        <f>+Resumen!C303</f>
        <v>Renovables</v>
      </c>
      <c r="B12" s="27" t="str">
        <f>+Resumen!D303</f>
        <v>Solar fotovoltaica</v>
      </c>
      <c r="C12" s="311" t="str">
        <f>+Resumen!E303</f>
        <v>Ranksborough</v>
      </c>
      <c r="D12" s="27" t="str">
        <f>+Resumen!F303</f>
        <v>Reino Unido</v>
      </c>
      <c r="E12" s="324" t="str">
        <f>+Resumen!G303</f>
        <v>&gt;2023</v>
      </c>
      <c r="F12" s="41">
        <f>+Resumen!H303</f>
        <v>10.418013534217078</v>
      </c>
    </row>
    <row r="13" spans="1:8" ht="12.75" thickBot="1">
      <c r="A13" s="27" t="str">
        <f>+Resumen!C304</f>
        <v>Renovables</v>
      </c>
      <c r="B13" s="27" t="str">
        <f>+Resumen!D304</f>
        <v>Solar fotovoltaica</v>
      </c>
      <c r="C13" s="311" t="str">
        <f>+Resumen!E304</f>
        <v>Longney</v>
      </c>
      <c r="D13" s="27" t="str">
        <f>+Resumen!F304</f>
        <v>Reino Unido</v>
      </c>
      <c r="E13" s="324" t="str">
        <f>+Resumen!G304</f>
        <v>&gt;2023</v>
      </c>
      <c r="F13" s="41">
        <f>+Resumen!H304</f>
        <v>1.276764527442547</v>
      </c>
      <c r="H13" s="52"/>
    </row>
    <row r="14" spans="1:8" ht="12.75" thickBot="1">
      <c r="A14" s="27" t="str">
        <f>+Resumen!C305</f>
        <v>Renovables</v>
      </c>
      <c r="B14" s="27" t="str">
        <f>+Resumen!D305</f>
        <v>Solar fotovoltaica</v>
      </c>
      <c r="C14" s="311" t="str">
        <f>+Resumen!E305</f>
        <v>Montechoro I</v>
      </c>
      <c r="D14" s="27" t="str">
        <f>+Resumen!F305</f>
        <v>Portugal</v>
      </c>
      <c r="E14" s="324">
        <f>+Resumen!G305</f>
        <v>2023</v>
      </c>
      <c r="F14" s="41">
        <f>+Resumen!H305</f>
        <v>3.7622417283279628</v>
      </c>
      <c r="H14" s="52"/>
    </row>
    <row r="15" spans="1:8" ht="12.75" thickBot="1">
      <c r="A15" s="27" t="str">
        <f>+Resumen!C306</f>
        <v>Renovables</v>
      </c>
      <c r="B15" s="27" t="str">
        <f>+Resumen!D306</f>
        <v>Solar fotovoltaica</v>
      </c>
      <c r="C15" s="311" t="str">
        <f>+Resumen!E306</f>
        <v>Montechoro II</v>
      </c>
      <c r="D15" s="27" t="str">
        <f>+Resumen!F306</f>
        <v>Portugal</v>
      </c>
      <c r="E15" s="324">
        <f>+Resumen!G306</f>
        <v>2023</v>
      </c>
      <c r="F15" s="41">
        <f>+Resumen!H306</f>
        <v>11.109583333892065</v>
      </c>
      <c r="H15" s="52"/>
    </row>
    <row r="16" spans="1:8" ht="12.75" thickBot="1">
      <c r="A16" s="27" t="str">
        <f>+Resumen!C307</f>
        <v>Renovables</v>
      </c>
      <c r="B16" s="27" t="str">
        <f>+Resumen!D307</f>
        <v>Solar fotovoltaica</v>
      </c>
      <c r="C16" s="311" t="str">
        <f>+Resumen!E307</f>
        <v>Alcochete I</v>
      </c>
      <c r="D16" s="27" t="str">
        <f>+Resumen!F307</f>
        <v>Portugal</v>
      </c>
      <c r="E16" s="324">
        <f>+Resumen!G307</f>
        <v>2023</v>
      </c>
      <c r="F16" s="41">
        <f>+Resumen!H307</f>
        <v>14.90629404099207</v>
      </c>
      <c r="H16" s="52"/>
    </row>
    <row r="17" spans="1:8" ht="12.75" thickBot="1">
      <c r="A17" s="27" t="str">
        <f>+Resumen!C308</f>
        <v>Renovables</v>
      </c>
      <c r="B17" s="27" t="str">
        <f>+Resumen!D308</f>
        <v>Solar fotovoltaica</v>
      </c>
      <c r="C17" s="311" t="str">
        <f>+Resumen!E308</f>
        <v>Algeruz II</v>
      </c>
      <c r="D17" s="27" t="str">
        <f>+Resumen!F308</f>
        <v>Portugal</v>
      </c>
      <c r="E17" s="324">
        <f>+Resumen!G308</f>
        <v>2022</v>
      </c>
      <c r="F17" s="41">
        <f>+Resumen!H308</f>
        <v>12.322580748895785</v>
      </c>
      <c r="H17" s="52"/>
    </row>
    <row r="18" spans="1:8" ht="12.75" thickBot="1">
      <c r="A18" s="27" t="str">
        <f>+Resumen!C309</f>
        <v>Renovables</v>
      </c>
      <c r="B18" s="27" t="str">
        <f>+Resumen!D309</f>
        <v>Solar fotovoltaica</v>
      </c>
      <c r="C18" s="311" t="str">
        <f>+Resumen!E309</f>
        <v>Alcochete II</v>
      </c>
      <c r="D18" s="27" t="str">
        <f>+Resumen!F309</f>
        <v>Portugal</v>
      </c>
      <c r="E18" s="324">
        <f>+Resumen!G309</f>
        <v>2023</v>
      </c>
      <c r="F18" s="41">
        <f>+Resumen!H309</f>
        <v>4.121039331303052</v>
      </c>
      <c r="H18" s="52"/>
    </row>
    <row r="19" spans="1:8" ht="12.75" thickBot="1">
      <c r="A19" s="27" t="str">
        <f>+Resumen!C310</f>
        <v>Renovables</v>
      </c>
      <c r="B19" s="27" t="str">
        <f>+Resumen!D310</f>
        <v>Solar fotovoltaica</v>
      </c>
      <c r="C19" s="311" t="str">
        <f>+Resumen!E310</f>
        <v>Conde</v>
      </c>
      <c r="D19" s="27" t="str">
        <f>+Resumen!F310</f>
        <v>Portugal</v>
      </c>
      <c r="E19" s="324">
        <f>+Resumen!G310</f>
        <v>2022</v>
      </c>
      <c r="F19" s="41">
        <f>+Resumen!H310</f>
        <v>5.3948763857959285</v>
      </c>
      <c r="H19" s="52"/>
    </row>
    <row r="20" spans="1:8" ht="12.75" thickBot="1">
      <c r="A20" s="27" t="s">
        <v>0</v>
      </c>
      <c r="B20" s="27" t="s">
        <v>139</v>
      </c>
      <c r="C20" s="311" t="s">
        <v>281</v>
      </c>
      <c r="D20" s="27" t="s">
        <v>91</v>
      </c>
      <c r="E20" s="324">
        <v>2023</v>
      </c>
      <c r="F20" s="41">
        <v>7.191858451021881</v>
      </c>
      <c r="H20" s="52"/>
    </row>
    <row r="21" spans="1:8" ht="12">
      <c r="A21" s="392"/>
      <c r="B21" s="393"/>
      <c r="C21" s="394"/>
      <c r="D21" s="393"/>
      <c r="E21" s="395"/>
      <c r="F21" s="396"/>
      <c r="H21" s="52"/>
    </row>
    <row r="22" spans="1:8" ht="42" thickBot="1">
      <c r="A22" s="25" t="s">
        <v>3</v>
      </c>
      <c r="B22" s="383" t="s">
        <v>13</v>
      </c>
      <c r="C22" s="25" t="s">
        <v>4</v>
      </c>
      <c r="D22" s="383" t="s">
        <v>5</v>
      </c>
      <c r="E22" s="25" t="s">
        <v>83</v>
      </c>
      <c r="F22" s="383" t="s">
        <v>475</v>
      </c>
      <c r="H22" s="52"/>
    </row>
    <row r="23" spans="1:8" ht="12.75" thickBot="1">
      <c r="A23" s="34" t="s">
        <v>228</v>
      </c>
      <c r="B23" s="34" t="s">
        <v>322</v>
      </c>
      <c r="C23" s="397" t="s">
        <v>291</v>
      </c>
      <c r="D23" s="34" t="s">
        <v>7</v>
      </c>
      <c r="E23" s="324">
        <v>2026</v>
      </c>
      <c r="F23" s="398">
        <v>0</v>
      </c>
      <c r="H23" s="52"/>
    </row>
    <row r="24" spans="1:8" ht="12.75" thickBot="1">
      <c r="A24" s="34" t="s">
        <v>228</v>
      </c>
      <c r="B24" s="34" t="s">
        <v>322</v>
      </c>
      <c r="C24" s="397" t="s">
        <v>292</v>
      </c>
      <c r="D24" s="34" t="s">
        <v>7</v>
      </c>
      <c r="E24" s="324">
        <v>2025</v>
      </c>
      <c r="F24" s="398">
        <v>10.237801323991423</v>
      </c>
      <c r="H24" s="52"/>
    </row>
    <row r="25" spans="1:8" ht="20.25" thickBot="1">
      <c r="A25" s="34" t="s">
        <v>228</v>
      </c>
      <c r="B25" s="34" t="s">
        <v>322</v>
      </c>
      <c r="C25" s="397" t="s">
        <v>293</v>
      </c>
      <c r="D25" s="34" t="s">
        <v>7</v>
      </c>
      <c r="E25" s="324">
        <v>2024</v>
      </c>
      <c r="F25" s="398">
        <v>10.472849286262262</v>
      </c>
      <c r="H25" s="52"/>
    </row>
    <row r="26" spans="1:8" ht="12.75" thickBot="1">
      <c r="A26" s="34" t="s">
        <v>228</v>
      </c>
      <c r="B26" s="34" t="s">
        <v>322</v>
      </c>
      <c r="C26" s="397" t="s">
        <v>294</v>
      </c>
      <c r="D26" s="34" t="s">
        <v>7</v>
      </c>
      <c r="E26" s="324">
        <v>2026</v>
      </c>
      <c r="F26" s="398">
        <v>9.712658132806583</v>
      </c>
      <c r="H26" s="52"/>
    </row>
    <row r="27" spans="1:8" ht="20.25" thickBot="1">
      <c r="A27" s="34" t="s">
        <v>228</v>
      </c>
      <c r="B27" s="34" t="s">
        <v>322</v>
      </c>
      <c r="C27" s="397" t="s">
        <v>295</v>
      </c>
      <c r="D27" s="34" t="s">
        <v>7</v>
      </c>
      <c r="E27" s="324">
        <v>2025</v>
      </c>
      <c r="F27" s="398">
        <v>6.186217475146578</v>
      </c>
      <c r="H27" s="52"/>
    </row>
    <row r="28" spans="1:8" ht="20.25" thickBot="1">
      <c r="A28" s="34" t="s">
        <v>228</v>
      </c>
      <c r="B28" s="34" t="s">
        <v>322</v>
      </c>
      <c r="C28" s="397" t="s">
        <v>296</v>
      </c>
      <c r="D28" s="34" t="s">
        <v>7</v>
      </c>
      <c r="E28" s="324">
        <v>2024</v>
      </c>
      <c r="F28" s="398">
        <v>18.68950095112006</v>
      </c>
      <c r="H28" s="52"/>
    </row>
    <row r="29" spans="1:8" ht="20.25" thickBot="1">
      <c r="A29" s="34" t="s">
        <v>228</v>
      </c>
      <c r="B29" s="34" t="s">
        <v>322</v>
      </c>
      <c r="C29" s="397" t="s">
        <v>297</v>
      </c>
      <c r="D29" s="34" t="s">
        <v>7</v>
      </c>
      <c r="E29" s="324">
        <v>2026</v>
      </c>
      <c r="F29" s="398">
        <v>112.05532291476814</v>
      </c>
      <c r="H29" s="52"/>
    </row>
    <row r="30" spans="1:8" ht="20.25" thickBot="1">
      <c r="A30" s="34" t="s">
        <v>228</v>
      </c>
      <c r="B30" s="34" t="s">
        <v>322</v>
      </c>
      <c r="C30" s="397" t="s">
        <v>298</v>
      </c>
      <c r="D30" s="34" t="s">
        <v>7</v>
      </c>
      <c r="E30" s="324">
        <v>2026</v>
      </c>
      <c r="F30" s="398">
        <v>59.744817780902814</v>
      </c>
      <c r="H30" s="52"/>
    </row>
    <row r="31" spans="1:8" ht="20.25" thickBot="1">
      <c r="A31" s="34" t="s">
        <v>228</v>
      </c>
      <c r="B31" s="34" t="s">
        <v>322</v>
      </c>
      <c r="C31" s="397" t="s">
        <v>299</v>
      </c>
      <c r="D31" s="34" t="s">
        <v>7</v>
      </c>
      <c r="E31" s="324">
        <v>2023</v>
      </c>
      <c r="F31" s="398">
        <v>177.4920242408087</v>
      </c>
      <c r="H31" s="52"/>
    </row>
    <row r="32" spans="1:8" ht="20.25" thickBot="1">
      <c r="A32" s="34" t="s">
        <v>228</v>
      </c>
      <c r="B32" s="34" t="s">
        <v>322</v>
      </c>
      <c r="C32" s="397" t="s">
        <v>300</v>
      </c>
      <c r="D32" s="34" t="s">
        <v>7</v>
      </c>
      <c r="E32" s="324">
        <v>2026</v>
      </c>
      <c r="F32" s="398">
        <v>12.863971954952957</v>
      </c>
      <c r="H32" s="52"/>
    </row>
    <row r="33" spans="1:8" ht="20.25" thickBot="1">
      <c r="A33" s="34" t="s">
        <v>228</v>
      </c>
      <c r="B33" s="34" t="s">
        <v>322</v>
      </c>
      <c r="C33" s="397" t="s">
        <v>301</v>
      </c>
      <c r="D33" s="34" t="s">
        <v>7</v>
      </c>
      <c r="E33" s="324">
        <v>2024</v>
      </c>
      <c r="F33" s="398">
        <v>6.642485908523666</v>
      </c>
      <c r="H33" s="52"/>
    </row>
    <row r="34" spans="1:8" ht="20.25" thickBot="1">
      <c r="A34" s="34" t="s">
        <v>228</v>
      </c>
      <c r="B34" s="34" t="s">
        <v>322</v>
      </c>
      <c r="C34" s="397" t="s">
        <v>302</v>
      </c>
      <c r="D34" s="34" t="s">
        <v>7</v>
      </c>
      <c r="E34" s="324">
        <v>2026</v>
      </c>
      <c r="F34" s="398">
        <v>9.904798883710976</v>
      </c>
      <c r="H34" s="52"/>
    </row>
    <row r="35" spans="1:8" ht="20.25" thickBot="1">
      <c r="A35" s="34" t="s">
        <v>228</v>
      </c>
      <c r="B35" s="34" t="s">
        <v>322</v>
      </c>
      <c r="C35" s="397" t="s">
        <v>303</v>
      </c>
      <c r="D35" s="34" t="s">
        <v>7</v>
      </c>
      <c r="E35" s="324">
        <v>2026</v>
      </c>
      <c r="F35" s="398">
        <v>0</v>
      </c>
      <c r="H35" s="52"/>
    </row>
    <row r="36" spans="1:8" ht="21" customHeight="1" thickBot="1">
      <c r="A36" s="34" t="s">
        <v>228</v>
      </c>
      <c r="B36" s="34" t="s">
        <v>322</v>
      </c>
      <c r="C36" s="397" t="s">
        <v>304</v>
      </c>
      <c r="D36" s="34" t="s">
        <v>7</v>
      </c>
      <c r="E36" s="324">
        <v>2026</v>
      </c>
      <c r="F36" s="398">
        <v>0</v>
      </c>
      <c r="H36" s="52"/>
    </row>
    <row r="37" spans="1:8" ht="20.25" thickBot="1">
      <c r="A37" s="34" t="s">
        <v>228</v>
      </c>
      <c r="B37" s="34" t="s">
        <v>322</v>
      </c>
      <c r="C37" s="397" t="s">
        <v>305</v>
      </c>
      <c r="D37" s="34" t="s">
        <v>7</v>
      </c>
      <c r="E37" s="324">
        <v>2023</v>
      </c>
      <c r="F37" s="398">
        <v>258.1702170775399</v>
      </c>
      <c r="H37" s="52"/>
    </row>
    <row r="38" spans="1:8" ht="20.25" thickBot="1">
      <c r="A38" s="34" t="s">
        <v>228</v>
      </c>
      <c r="B38" s="34" t="s">
        <v>322</v>
      </c>
      <c r="C38" s="397" t="s">
        <v>306</v>
      </c>
      <c r="D38" s="34" t="s">
        <v>7</v>
      </c>
      <c r="E38" s="324">
        <v>2025</v>
      </c>
      <c r="F38" s="398">
        <v>103.27822650560842</v>
      </c>
      <c r="H38" s="52"/>
    </row>
    <row r="39" spans="1:8" ht="20.25" thickBot="1">
      <c r="A39" s="34" t="s">
        <v>228</v>
      </c>
      <c r="B39" s="34" t="s">
        <v>322</v>
      </c>
      <c r="C39" s="397" t="s">
        <v>307</v>
      </c>
      <c r="D39" s="34" t="s">
        <v>7</v>
      </c>
      <c r="E39" s="324">
        <v>2024</v>
      </c>
      <c r="F39" s="398">
        <v>258.17021707753986</v>
      </c>
      <c r="H39" s="52"/>
    </row>
    <row r="40" spans="1:8" ht="20.25" thickBot="1">
      <c r="A40" s="34" t="s">
        <v>228</v>
      </c>
      <c r="B40" s="34" t="s">
        <v>322</v>
      </c>
      <c r="C40" s="397" t="s">
        <v>308</v>
      </c>
      <c r="D40" s="34" t="s">
        <v>7</v>
      </c>
      <c r="E40" s="324">
        <v>2025</v>
      </c>
      <c r="F40" s="398">
        <v>5.503675388783311</v>
      </c>
      <c r="H40" s="52"/>
    </row>
    <row r="41" spans="1:8" ht="20.25" thickBot="1">
      <c r="A41" s="34" t="s">
        <v>228</v>
      </c>
      <c r="B41" s="34" t="s">
        <v>322</v>
      </c>
      <c r="C41" s="397" t="s">
        <v>309</v>
      </c>
      <c r="D41" s="34" t="s">
        <v>7</v>
      </c>
      <c r="E41" s="324">
        <v>2024</v>
      </c>
      <c r="F41" s="398">
        <v>85.19617163558814</v>
      </c>
      <c r="H41" s="52"/>
    </row>
    <row r="42" spans="1:8" ht="20.25" thickBot="1">
      <c r="A42" s="34" t="s">
        <v>228</v>
      </c>
      <c r="B42" s="34" t="s">
        <v>322</v>
      </c>
      <c r="C42" s="397" t="s">
        <v>310</v>
      </c>
      <c r="D42" s="34" t="s">
        <v>7</v>
      </c>
      <c r="E42" s="324">
        <v>2025</v>
      </c>
      <c r="F42" s="398">
        <v>21.002740207101247</v>
      </c>
      <c r="H42" s="52"/>
    </row>
    <row r="43" spans="1:8" ht="12.75" thickBot="1">
      <c r="A43" s="34" t="s">
        <v>228</v>
      </c>
      <c r="B43" s="34" t="s">
        <v>322</v>
      </c>
      <c r="C43" s="397" t="s">
        <v>311</v>
      </c>
      <c r="D43" s="34" t="s">
        <v>7</v>
      </c>
      <c r="E43" s="324">
        <v>2026</v>
      </c>
      <c r="F43" s="398">
        <v>106.55250240556826</v>
      </c>
      <c r="H43" s="52"/>
    </row>
    <row r="44" spans="1:8" ht="12.75" thickBot="1">
      <c r="A44" s="34" t="s">
        <v>228</v>
      </c>
      <c r="B44" s="34" t="s">
        <v>322</v>
      </c>
      <c r="C44" s="397" t="s">
        <v>312</v>
      </c>
      <c r="D44" s="34" t="s">
        <v>7</v>
      </c>
      <c r="E44" s="324">
        <v>2024</v>
      </c>
      <c r="F44" s="398">
        <v>0</v>
      </c>
      <c r="H44" s="52"/>
    </row>
    <row r="45" spans="1:8" ht="20.25" thickBot="1">
      <c r="A45" s="34" t="s">
        <v>228</v>
      </c>
      <c r="B45" s="34" t="s">
        <v>322</v>
      </c>
      <c r="C45" s="397" t="s">
        <v>313</v>
      </c>
      <c r="D45" s="34" t="s">
        <v>7</v>
      </c>
      <c r="E45" s="324">
        <v>2026</v>
      </c>
      <c r="F45" s="398">
        <v>141.43379990553558</v>
      </c>
      <c r="H45" s="52"/>
    </row>
    <row r="46" spans="1:8" ht="12.75" thickBot="1">
      <c r="A46" s="34" t="s">
        <v>228</v>
      </c>
      <c r="B46" s="34" t="s">
        <v>322</v>
      </c>
      <c r="C46" s="397" t="s">
        <v>314</v>
      </c>
      <c r="D46" s="34" t="s">
        <v>7</v>
      </c>
      <c r="E46" s="324">
        <v>2026</v>
      </c>
      <c r="F46" s="398">
        <v>0</v>
      </c>
      <c r="H46" s="52"/>
    </row>
    <row r="47" spans="1:8" ht="12.75" thickBot="1">
      <c r="A47" s="34" t="s">
        <v>228</v>
      </c>
      <c r="B47" s="34" t="s">
        <v>322</v>
      </c>
      <c r="C47" s="397" t="s">
        <v>315</v>
      </c>
      <c r="D47" s="34" t="s">
        <v>7</v>
      </c>
      <c r="E47" s="324">
        <v>2025</v>
      </c>
      <c r="F47" s="398">
        <v>111.44753897685025</v>
      </c>
      <c r="H47" s="52"/>
    </row>
    <row r="48" spans="1:8" ht="12.75" thickBot="1">
      <c r="A48" s="34" t="s">
        <v>228</v>
      </c>
      <c r="B48" s="34" t="s">
        <v>322</v>
      </c>
      <c r="C48" s="397" t="s">
        <v>316</v>
      </c>
      <c r="D48" s="34" t="s">
        <v>7</v>
      </c>
      <c r="E48" s="324">
        <v>2026</v>
      </c>
      <c r="F48" s="398">
        <v>0</v>
      </c>
      <c r="H48" s="52"/>
    </row>
    <row r="49" spans="1:8" ht="12.75" thickBot="1">
      <c r="A49" s="34" t="s">
        <v>228</v>
      </c>
      <c r="B49" s="34" t="s">
        <v>322</v>
      </c>
      <c r="C49" s="397" t="s">
        <v>317</v>
      </c>
      <c r="D49" s="34" t="s">
        <v>7</v>
      </c>
      <c r="E49" s="324">
        <v>2026</v>
      </c>
      <c r="F49" s="398">
        <v>0</v>
      </c>
      <c r="H49" s="52"/>
    </row>
    <row r="50" spans="1:8" ht="20.25" thickBot="1">
      <c r="A50" s="34" t="s">
        <v>228</v>
      </c>
      <c r="B50" s="34" t="s">
        <v>322</v>
      </c>
      <c r="C50" s="397" t="s">
        <v>318</v>
      </c>
      <c r="D50" s="34" t="s">
        <v>7</v>
      </c>
      <c r="E50" s="324">
        <v>2026</v>
      </c>
      <c r="F50" s="398">
        <v>0</v>
      </c>
      <c r="H50" s="52"/>
    </row>
    <row r="51" spans="1:8" ht="12.75" thickBot="1">
      <c r="A51" s="34" t="s">
        <v>228</v>
      </c>
      <c r="B51" s="34" t="s">
        <v>322</v>
      </c>
      <c r="C51" s="397" t="s">
        <v>319</v>
      </c>
      <c r="D51" s="34" t="s">
        <v>7</v>
      </c>
      <c r="E51" s="324">
        <v>2024</v>
      </c>
      <c r="F51" s="398">
        <v>0</v>
      </c>
      <c r="H51" s="52"/>
    </row>
    <row r="52" spans="1:8" ht="20.25" thickBot="1">
      <c r="A52" s="34" t="s">
        <v>228</v>
      </c>
      <c r="B52" s="34" t="s">
        <v>322</v>
      </c>
      <c r="C52" s="397" t="s">
        <v>320</v>
      </c>
      <c r="D52" s="34" t="s">
        <v>7</v>
      </c>
      <c r="E52" s="324">
        <v>2024</v>
      </c>
      <c r="F52" s="398">
        <v>0</v>
      </c>
      <c r="H52" s="52"/>
    </row>
    <row r="53" spans="1:8" ht="20.25" thickBot="1">
      <c r="A53" s="34" t="s">
        <v>228</v>
      </c>
      <c r="B53" s="34" t="s">
        <v>322</v>
      </c>
      <c r="C53" s="397" t="s">
        <v>321</v>
      </c>
      <c r="D53" s="34" t="s">
        <v>7</v>
      </c>
      <c r="E53" s="324">
        <v>2025</v>
      </c>
      <c r="F53" s="398">
        <v>17.03252381617178</v>
      </c>
      <c r="G53" s="12"/>
      <c r="H53" s="52"/>
    </row>
    <row r="54" spans="1:6" ht="12">
      <c r="A54" s="94"/>
      <c r="B54" s="107"/>
      <c r="C54" s="44"/>
      <c r="D54" s="43"/>
      <c r="E54" s="95"/>
      <c r="F54" s="46"/>
    </row>
    <row r="55" ht="12">
      <c r="A55" s="24" t="s">
        <v>100</v>
      </c>
    </row>
    <row r="56" spans="1:11" ht="24" customHeight="1" thickBot="1">
      <c r="A56" s="25" t="s">
        <v>3</v>
      </c>
      <c r="B56" s="383" t="s">
        <v>13</v>
      </c>
      <c r="C56" s="25" t="s">
        <v>446</v>
      </c>
      <c r="D56" s="383" t="s">
        <v>447</v>
      </c>
      <c r="E56" s="25" t="s">
        <v>448</v>
      </c>
      <c r="F56" s="524" t="s">
        <v>449</v>
      </c>
      <c r="G56" s="525"/>
      <c r="H56" s="524" t="s">
        <v>450</v>
      </c>
      <c r="I56" s="525"/>
      <c r="J56" s="524" t="s">
        <v>236</v>
      </c>
      <c r="K56" s="526"/>
    </row>
    <row r="57" spans="1:11" ht="24" customHeight="1" thickBot="1">
      <c r="A57" s="25"/>
      <c r="B57" s="383"/>
      <c r="C57" s="25"/>
      <c r="D57" s="383"/>
      <c r="E57" s="25"/>
      <c r="F57" s="383" t="s">
        <v>220</v>
      </c>
      <c r="G57" s="383" t="s">
        <v>455</v>
      </c>
      <c r="H57" s="383" t="s">
        <v>220</v>
      </c>
      <c r="I57" s="383" t="s">
        <v>455</v>
      </c>
      <c r="J57" s="383" t="s">
        <v>220</v>
      </c>
      <c r="K57" s="383" t="s">
        <v>455</v>
      </c>
    </row>
    <row r="58" spans="1:13" ht="30" thickBot="1">
      <c r="A58" s="311" t="s">
        <v>451</v>
      </c>
      <c r="B58" s="311" t="s">
        <v>452</v>
      </c>
      <c r="C58" s="311" t="s">
        <v>453</v>
      </c>
      <c r="D58" s="27" t="s">
        <v>84</v>
      </c>
      <c r="E58" s="227" t="s">
        <v>454</v>
      </c>
      <c r="F58" s="105">
        <v>295.62</v>
      </c>
      <c r="G58" s="312">
        <v>76.68994358800512</v>
      </c>
      <c r="H58" s="352">
        <v>500.4</v>
      </c>
      <c r="I58" s="312">
        <v>129.81411193910344</v>
      </c>
      <c r="J58" s="399">
        <v>2260</v>
      </c>
      <c r="K58" s="312">
        <v>586.2907533620579</v>
      </c>
      <c r="M58" s="310"/>
    </row>
    <row r="59" spans="1:6" ht="12">
      <c r="A59" s="94"/>
      <c r="B59" s="107"/>
      <c r="C59" s="44"/>
      <c r="D59" s="43"/>
      <c r="E59" s="95"/>
      <c r="F59" s="46"/>
    </row>
    <row r="60" ht="12">
      <c r="A60" s="24" t="s">
        <v>101</v>
      </c>
    </row>
    <row r="61" spans="1:7" ht="31.5" thickBot="1">
      <c r="A61" s="25" t="s">
        <v>3</v>
      </c>
      <c r="B61" s="306" t="s">
        <v>224</v>
      </c>
      <c r="C61" s="349" t="s">
        <v>422</v>
      </c>
      <c r="G61" s="225"/>
    </row>
    <row r="62" spans="1:7" ht="21" thickBot="1">
      <c r="A62" s="325" t="s">
        <v>339</v>
      </c>
      <c r="B62" s="54">
        <v>500000</v>
      </c>
      <c r="C62" s="54">
        <v>200000</v>
      </c>
      <c r="G62" s="46"/>
    </row>
    <row r="64" ht="12">
      <c r="A64" s="33" t="s">
        <v>332</v>
      </c>
    </row>
    <row r="65" spans="1:3" ht="51.75" customHeight="1" thickBot="1">
      <c r="A65" s="306" t="s">
        <v>145</v>
      </c>
      <c r="B65" s="40" t="s">
        <v>326</v>
      </c>
      <c r="C65" s="306" t="s">
        <v>146</v>
      </c>
    </row>
    <row r="66" spans="1:4" ht="12.75" thickBot="1">
      <c r="A66" s="42">
        <v>162.5386594277686</v>
      </c>
      <c r="B66" s="42">
        <v>10.388135504699887</v>
      </c>
      <c r="C66" s="42">
        <v>2160.3941316422247</v>
      </c>
      <c r="D66" s="131"/>
    </row>
    <row r="68" s="152" customFormat="1" ht="12">
      <c r="A68" s="322" t="s">
        <v>338</v>
      </c>
    </row>
  </sheetData>
  <sheetProtection/>
  <mergeCells count="3">
    <mergeCell ref="F56:G56"/>
    <mergeCell ref="H56:I56"/>
    <mergeCell ref="J56:K56"/>
  </mergeCells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60" zoomScaleNormal="60" zoomScalePageLayoutView="0" workbookViewId="0" topLeftCell="A19">
      <selection activeCell="C52" sqref="C52"/>
    </sheetView>
  </sheetViews>
  <sheetFormatPr defaultColWidth="11.421875" defaultRowHeight="12.75"/>
  <cols>
    <col min="1" max="1" width="17.28125" style="22" bestFit="1" customWidth="1"/>
    <col min="2" max="2" width="13.57421875" style="22" bestFit="1" customWidth="1"/>
    <col min="3" max="3" width="38.7109375" style="22" customWidth="1"/>
    <col min="4" max="4" width="12.57421875" style="22" bestFit="1" customWidth="1"/>
    <col min="5" max="5" width="21.7109375" style="22" bestFit="1" customWidth="1"/>
    <col min="6" max="6" width="10.7109375" style="22" bestFit="1" customWidth="1"/>
    <col min="7" max="7" width="2.57421875" style="22" bestFit="1" customWidth="1"/>
    <col min="8" max="8" width="11.421875" style="22" customWidth="1"/>
    <col min="9" max="9" width="13.57421875" style="22" bestFit="1" customWidth="1"/>
    <col min="10" max="10" width="10.7109375" style="22" bestFit="1" customWidth="1"/>
    <col min="11" max="11" width="11.28125" style="22" bestFit="1" customWidth="1"/>
    <col min="12" max="12" width="8.8515625" style="22" bestFit="1" customWidth="1"/>
    <col min="13" max="16384" width="11.421875" style="22" customWidth="1"/>
  </cols>
  <sheetData>
    <row r="1" spans="1:8" ht="10.5">
      <c r="A1" s="24" t="s">
        <v>100</v>
      </c>
      <c r="H1" s="132"/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ht="10.5" thickBot="1">
      <c r="A3" s="34" t="s">
        <v>0</v>
      </c>
      <c r="B3" s="34" t="s">
        <v>169</v>
      </c>
      <c r="C3" s="34" t="s">
        <v>85</v>
      </c>
      <c r="D3" s="34" t="s">
        <v>91</v>
      </c>
      <c r="E3" s="34">
        <v>2009</v>
      </c>
      <c r="F3" s="232">
        <v>42</v>
      </c>
    </row>
    <row r="4" spans="1:6" ht="10.5" thickBot="1">
      <c r="A4" s="34" t="s">
        <v>0</v>
      </c>
      <c r="B4" s="34" t="s">
        <v>169</v>
      </c>
      <c r="C4" s="34" t="s">
        <v>86</v>
      </c>
      <c r="D4" s="34" t="s">
        <v>10</v>
      </c>
      <c r="E4" s="34">
        <v>2008</v>
      </c>
      <c r="F4" s="232">
        <v>12</v>
      </c>
    </row>
    <row r="5" spans="1:6" ht="10.5" thickBot="1">
      <c r="A5" s="34" t="s">
        <v>0</v>
      </c>
      <c r="B5" s="34" t="s">
        <v>169</v>
      </c>
      <c r="C5" s="34" t="s">
        <v>88</v>
      </c>
      <c r="D5" s="34" t="s">
        <v>10</v>
      </c>
      <c r="E5" s="34">
        <v>2009</v>
      </c>
      <c r="F5" s="232">
        <v>17.399015948422125</v>
      </c>
    </row>
    <row r="6" spans="1:6" ht="10.5" thickBot="1">
      <c r="A6" s="34" t="s">
        <v>0</v>
      </c>
      <c r="B6" s="34" t="s">
        <v>169</v>
      </c>
      <c r="C6" s="34" t="s">
        <v>89</v>
      </c>
      <c r="D6" s="34" t="s">
        <v>10</v>
      </c>
      <c r="E6" s="34">
        <v>2009</v>
      </c>
      <c r="F6" s="232">
        <v>40</v>
      </c>
    </row>
    <row r="7" spans="1:6" ht="10.5" thickBot="1">
      <c r="A7" s="34" t="s">
        <v>0</v>
      </c>
      <c r="B7" s="34" t="s">
        <v>169</v>
      </c>
      <c r="C7" s="34" t="s">
        <v>90</v>
      </c>
      <c r="D7" s="34" t="s">
        <v>10</v>
      </c>
      <c r="E7" s="34">
        <v>2009</v>
      </c>
      <c r="F7" s="232">
        <v>50</v>
      </c>
    </row>
    <row r="8" spans="1:6" ht="10.5" thickBot="1">
      <c r="A8" s="34" t="s">
        <v>0</v>
      </c>
      <c r="B8" s="34" t="s">
        <v>169</v>
      </c>
      <c r="C8" s="34" t="s">
        <v>28</v>
      </c>
      <c r="D8" s="34" t="s">
        <v>10</v>
      </c>
      <c r="E8" s="34">
        <v>2009</v>
      </c>
      <c r="F8" s="232">
        <v>37.99909538886376</v>
      </c>
    </row>
    <row r="9" spans="1:6" ht="10.5" thickBot="1">
      <c r="A9" s="34" t="s">
        <v>0</v>
      </c>
      <c r="B9" s="34" t="s">
        <v>169</v>
      </c>
      <c r="C9" s="34" t="s">
        <v>29</v>
      </c>
      <c r="D9" s="34" t="s">
        <v>10</v>
      </c>
      <c r="E9" s="34">
        <v>2009</v>
      </c>
      <c r="F9" s="232">
        <v>30</v>
      </c>
    </row>
    <row r="10" spans="1:6" ht="10.5" thickBot="1">
      <c r="A10" s="34" t="s">
        <v>0</v>
      </c>
      <c r="B10" s="34" t="s">
        <v>169</v>
      </c>
      <c r="C10" s="34" t="s">
        <v>30</v>
      </c>
      <c r="D10" s="34" t="s">
        <v>10</v>
      </c>
      <c r="E10" s="34">
        <v>2009</v>
      </c>
      <c r="F10" s="232">
        <v>40</v>
      </c>
    </row>
    <row r="11" spans="1:6" ht="10.5" thickBot="1">
      <c r="A11" s="34" t="s">
        <v>0</v>
      </c>
      <c r="B11" s="34" t="s">
        <v>169</v>
      </c>
      <c r="C11" s="34" t="s">
        <v>31</v>
      </c>
      <c r="D11" s="34" t="s">
        <v>10</v>
      </c>
      <c r="E11" s="34">
        <v>2009</v>
      </c>
      <c r="F11" s="232">
        <v>28</v>
      </c>
    </row>
    <row r="12" spans="1:6" ht="10.5" thickBot="1">
      <c r="A12" s="34" t="s">
        <v>0</v>
      </c>
      <c r="B12" s="34" t="s">
        <v>169</v>
      </c>
      <c r="C12" s="34" t="s">
        <v>32</v>
      </c>
      <c r="D12" s="34" t="s">
        <v>10</v>
      </c>
      <c r="E12" s="34">
        <v>2009</v>
      </c>
      <c r="F12" s="232">
        <v>15.999141262344354</v>
      </c>
    </row>
    <row r="13" spans="1:6" ht="10.5" thickBot="1">
      <c r="A13" s="34" t="s">
        <v>0</v>
      </c>
      <c r="B13" s="34" t="s">
        <v>169</v>
      </c>
      <c r="C13" s="34" t="s">
        <v>33</v>
      </c>
      <c r="D13" s="34" t="s">
        <v>10</v>
      </c>
      <c r="E13" s="34">
        <v>2009</v>
      </c>
      <c r="F13" s="232">
        <v>5.999522673031026</v>
      </c>
    </row>
    <row r="14" spans="1:6" ht="10.5" thickBot="1">
      <c r="A14" s="34" t="s">
        <v>0</v>
      </c>
      <c r="B14" s="34" t="s">
        <v>169</v>
      </c>
      <c r="C14" s="34" t="s">
        <v>35</v>
      </c>
      <c r="D14" s="34" t="s">
        <v>10</v>
      </c>
      <c r="E14" s="34">
        <v>2010</v>
      </c>
      <c r="F14" s="232">
        <v>48</v>
      </c>
    </row>
    <row r="15" spans="1:6" ht="10.5" thickBot="1">
      <c r="A15" s="34" t="s">
        <v>0</v>
      </c>
      <c r="B15" s="34" t="s">
        <v>169</v>
      </c>
      <c r="C15" s="34" t="s">
        <v>36</v>
      </c>
      <c r="D15" s="34" t="s">
        <v>10</v>
      </c>
      <c r="E15" s="34">
        <v>2010</v>
      </c>
      <c r="F15" s="232">
        <v>2.9988553987027853</v>
      </c>
    </row>
    <row r="16" spans="1:6" ht="10.5" thickBot="1">
      <c r="A16" s="34" t="s">
        <v>0</v>
      </c>
      <c r="B16" s="34" t="s">
        <v>169</v>
      </c>
      <c r="C16" s="34" t="s">
        <v>41</v>
      </c>
      <c r="D16" s="34" t="s">
        <v>10</v>
      </c>
      <c r="E16" s="34">
        <v>2012</v>
      </c>
      <c r="F16" s="232">
        <v>5.999371135101143</v>
      </c>
    </row>
    <row r="17" spans="1:6" ht="10.5" thickBot="1">
      <c r="A17" s="34" t="s">
        <v>0</v>
      </c>
      <c r="B17" s="34" t="s">
        <v>169</v>
      </c>
      <c r="C17" s="34" t="s">
        <v>42</v>
      </c>
      <c r="D17" s="34" t="s">
        <v>10</v>
      </c>
      <c r="E17" s="34">
        <v>2012</v>
      </c>
      <c r="F17" s="232">
        <v>21.99940796555436</v>
      </c>
    </row>
    <row r="18" spans="1:6" ht="10.5" thickBot="1">
      <c r="A18" s="34" t="s">
        <v>0</v>
      </c>
      <c r="B18" s="34" t="s">
        <v>169</v>
      </c>
      <c r="C18" s="34" t="s">
        <v>44</v>
      </c>
      <c r="D18" s="34" t="s">
        <v>10</v>
      </c>
      <c r="E18" s="34">
        <v>2012</v>
      </c>
      <c r="F18" s="232">
        <v>22</v>
      </c>
    </row>
    <row r="19" spans="1:6" ht="10.5" thickBot="1">
      <c r="A19" s="34" t="s">
        <v>0</v>
      </c>
      <c r="B19" s="34" t="s">
        <v>169</v>
      </c>
      <c r="C19" s="34" t="s">
        <v>14</v>
      </c>
      <c r="D19" s="34" t="s">
        <v>10</v>
      </c>
      <c r="E19" s="34">
        <v>2006</v>
      </c>
      <c r="F19" s="232">
        <v>0.7166714589763393</v>
      </c>
    </row>
    <row r="20" spans="1:6" ht="10.5" thickBot="1">
      <c r="A20" s="34" t="s">
        <v>0</v>
      </c>
      <c r="B20" s="34" t="s">
        <v>169</v>
      </c>
      <c r="C20" s="34" t="s">
        <v>45</v>
      </c>
      <c r="D20" s="34" t="s">
        <v>7</v>
      </c>
      <c r="E20" s="34">
        <v>2011</v>
      </c>
      <c r="F20" s="232">
        <v>120</v>
      </c>
    </row>
    <row r="21" spans="1:6" ht="10.5" thickBot="1">
      <c r="A21" s="34" t="s">
        <v>0</v>
      </c>
      <c r="B21" s="34" t="s">
        <v>139</v>
      </c>
      <c r="C21" s="34" t="s">
        <v>186</v>
      </c>
      <c r="D21" s="34" t="s">
        <v>10</v>
      </c>
      <c r="E21" s="34">
        <v>2020</v>
      </c>
      <c r="F21" s="232">
        <v>16.726449275362317</v>
      </c>
    </row>
    <row r="22" spans="1:6" ht="10.5" thickBot="1">
      <c r="A22" s="34" t="s">
        <v>0</v>
      </c>
      <c r="B22" s="34" t="s">
        <v>139</v>
      </c>
      <c r="C22" s="34" t="s">
        <v>198</v>
      </c>
      <c r="D22" s="34" t="s">
        <v>10</v>
      </c>
      <c r="E22" s="34">
        <v>2021</v>
      </c>
      <c r="F22" s="232">
        <v>16.63537906137184</v>
      </c>
    </row>
    <row r="23" spans="1:6" ht="10.5" thickBot="1">
      <c r="A23" s="34" t="s">
        <v>0</v>
      </c>
      <c r="B23" s="34" t="s">
        <v>139</v>
      </c>
      <c r="C23" s="34" t="s">
        <v>187</v>
      </c>
      <c r="D23" s="34" t="s">
        <v>10</v>
      </c>
      <c r="E23" s="34">
        <v>2022</v>
      </c>
      <c r="F23" s="232">
        <v>16.72543352601156</v>
      </c>
    </row>
    <row r="24" spans="1:8" ht="10.5" thickBot="1">
      <c r="A24" s="34" t="s">
        <v>0</v>
      </c>
      <c r="B24" s="34" t="s">
        <v>139</v>
      </c>
      <c r="C24" s="34" t="s">
        <v>189</v>
      </c>
      <c r="D24" s="34" t="s">
        <v>10</v>
      </c>
      <c r="E24" s="34">
        <v>2021</v>
      </c>
      <c r="F24" s="232">
        <v>17.18</v>
      </c>
      <c r="H24" s="52"/>
    </row>
    <row r="25" spans="1:8" ht="10.5" thickBot="1">
      <c r="A25" s="34" t="s">
        <v>0</v>
      </c>
      <c r="B25" s="34" t="s">
        <v>139</v>
      </c>
      <c r="C25" s="34" t="s">
        <v>190</v>
      </c>
      <c r="D25" s="34" t="s">
        <v>10</v>
      </c>
      <c r="E25" s="34">
        <v>2021</v>
      </c>
      <c r="F25" s="232">
        <v>17.18</v>
      </c>
      <c r="H25" s="52"/>
    </row>
    <row r="26" spans="1:8" ht="10.5" thickBot="1">
      <c r="A26" s="34" t="s">
        <v>0</v>
      </c>
      <c r="B26" s="34" t="s">
        <v>169</v>
      </c>
      <c r="C26" s="34" t="s">
        <v>192</v>
      </c>
      <c r="D26" s="34" t="s">
        <v>10</v>
      </c>
      <c r="E26" s="34">
        <v>2021</v>
      </c>
      <c r="F26" s="232">
        <v>18.36974690994703</v>
      </c>
      <c r="H26" s="52"/>
    </row>
    <row r="27" spans="1:8" ht="10.5" thickBot="1">
      <c r="A27" s="34" t="s">
        <v>0</v>
      </c>
      <c r="B27" s="34" t="s">
        <v>139</v>
      </c>
      <c r="C27" s="34" t="s">
        <v>193</v>
      </c>
      <c r="D27" s="34" t="s">
        <v>10</v>
      </c>
      <c r="E27" s="34">
        <v>2021</v>
      </c>
      <c r="F27" s="232">
        <v>110.31775531363401</v>
      </c>
      <c r="H27" s="52"/>
    </row>
    <row r="28" spans="1:8" ht="10.5" thickBot="1">
      <c r="A28" s="34" t="s">
        <v>0</v>
      </c>
      <c r="B28" s="34" t="s">
        <v>139</v>
      </c>
      <c r="C28" s="34" t="s">
        <v>415</v>
      </c>
      <c r="D28" s="34" t="s">
        <v>10</v>
      </c>
      <c r="E28" s="34">
        <v>2022</v>
      </c>
      <c r="F28" s="232">
        <v>22.50129124475995</v>
      </c>
      <c r="G28" s="22" t="s">
        <v>201</v>
      </c>
      <c r="H28" s="52"/>
    </row>
    <row r="29" spans="1:8" ht="10.5" thickBot="1">
      <c r="A29" s="34" t="s">
        <v>0</v>
      </c>
      <c r="B29" s="34" t="s">
        <v>139</v>
      </c>
      <c r="C29" s="34" t="s">
        <v>417</v>
      </c>
      <c r="D29" s="34" t="s">
        <v>10</v>
      </c>
      <c r="E29" s="34">
        <v>2022</v>
      </c>
      <c r="F29" s="232">
        <v>5.33674462181543</v>
      </c>
      <c r="G29" s="22" t="s">
        <v>201</v>
      </c>
      <c r="H29" s="52"/>
    </row>
    <row r="30" spans="1:11" ht="10.5" thickBot="1">
      <c r="A30" s="34" t="s">
        <v>0</v>
      </c>
      <c r="B30" s="34" t="s">
        <v>169</v>
      </c>
      <c r="C30" s="34" t="s">
        <v>416</v>
      </c>
      <c r="D30" s="34" t="s">
        <v>10</v>
      </c>
      <c r="E30" s="34">
        <v>2022</v>
      </c>
      <c r="F30" s="232">
        <v>11.416007467453438</v>
      </c>
      <c r="G30" s="22" t="s">
        <v>201</v>
      </c>
      <c r="I30" s="52"/>
      <c r="J30" s="52"/>
      <c r="K30" s="52"/>
    </row>
    <row r="31" spans="1:8" ht="10.5" thickBot="1">
      <c r="A31" s="34" t="s">
        <v>0</v>
      </c>
      <c r="B31" s="34" t="s">
        <v>139</v>
      </c>
      <c r="C31" s="34" t="s">
        <v>196</v>
      </c>
      <c r="D31" s="34" t="s">
        <v>10</v>
      </c>
      <c r="E31" s="34">
        <v>2022</v>
      </c>
      <c r="F31" s="232">
        <v>197.36357558139534</v>
      </c>
      <c r="H31" s="52"/>
    </row>
    <row r="32" spans="1:8" ht="10.5" thickBot="1">
      <c r="A32" s="34" t="s">
        <v>0</v>
      </c>
      <c r="B32" s="34" t="s">
        <v>169</v>
      </c>
      <c r="C32" s="34" t="s">
        <v>143</v>
      </c>
      <c r="D32" s="34" t="s">
        <v>10</v>
      </c>
      <c r="E32" s="34">
        <v>2020</v>
      </c>
      <c r="F32" s="232">
        <v>2.855551122194514</v>
      </c>
      <c r="H32" s="52">
        <f>SUM(F3:F27,F29:F32)</f>
        <v>971.2177241101815</v>
      </c>
    </row>
    <row r="34" ht="10.5">
      <c r="A34" s="24" t="s">
        <v>101</v>
      </c>
    </row>
    <row r="35" spans="1:2" ht="31.5" thickBot="1">
      <c r="A35" s="25" t="s">
        <v>3</v>
      </c>
      <c r="B35" s="204" t="s">
        <v>238</v>
      </c>
    </row>
    <row r="36" spans="1:5" ht="10.5" thickBot="1">
      <c r="A36" s="53" t="s">
        <v>0</v>
      </c>
      <c r="B36" s="54">
        <v>1000000.4741132588</v>
      </c>
      <c r="D36" s="52"/>
      <c r="E36" s="52"/>
    </row>
    <row r="38" ht="10.5">
      <c r="A38" s="33" t="s">
        <v>97</v>
      </c>
    </row>
    <row r="39" spans="1:3" ht="31.5" thickBot="1">
      <c r="A39" s="26" t="s">
        <v>102</v>
      </c>
      <c r="B39" s="40" t="s">
        <v>324</v>
      </c>
      <c r="C39" s="26" t="s">
        <v>121</v>
      </c>
    </row>
    <row r="40" spans="1:3" ht="10.5" thickBot="1">
      <c r="A40" s="42">
        <v>971.2177241101815</v>
      </c>
      <c r="B40" s="42">
        <v>1261.779325907269</v>
      </c>
      <c r="C40" s="42">
        <v>217481.88299888474</v>
      </c>
    </row>
    <row r="42" s="200" customFormat="1" ht="9.75">
      <c r="A42" s="450" t="s">
        <v>444</v>
      </c>
    </row>
    <row r="43" s="200" customFormat="1" ht="9.75">
      <c r="A43" s="200" t="s">
        <v>443</v>
      </c>
    </row>
    <row r="44" s="200" customFormat="1" ht="9.75">
      <c r="A44" s="200" t="s">
        <v>407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="60" zoomScaleNormal="60" zoomScalePageLayoutView="0" workbookViewId="0" topLeftCell="A1">
      <pane xSplit="2" ySplit="2" topLeftCell="C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38" sqref="K38"/>
    </sheetView>
  </sheetViews>
  <sheetFormatPr defaultColWidth="11.421875" defaultRowHeight="12.75"/>
  <cols>
    <col min="1" max="1" width="11.421875" style="146" customWidth="1"/>
    <col min="2" max="2" width="13.00390625" style="146" bestFit="1" customWidth="1"/>
    <col min="3" max="3" width="19.140625" style="146" bestFit="1" customWidth="1"/>
    <col min="4" max="6" width="11.421875" style="146" customWidth="1"/>
    <col min="7" max="7" width="14.421875" style="146" customWidth="1"/>
    <col min="8" max="16384" width="11.421875" style="146" customWidth="1"/>
  </cols>
  <sheetData>
    <row r="1" ht="12">
      <c r="A1" s="24" t="s">
        <v>100</v>
      </c>
    </row>
    <row r="2" spans="1:8" ht="42" thickBot="1">
      <c r="A2" s="25" t="s">
        <v>3</v>
      </c>
      <c r="B2" s="306" t="s">
        <v>13</v>
      </c>
      <c r="C2" s="25" t="s">
        <v>4</v>
      </c>
      <c r="D2" s="306" t="s">
        <v>5</v>
      </c>
      <c r="E2" s="25" t="s">
        <v>83</v>
      </c>
      <c r="F2" s="306" t="s">
        <v>82</v>
      </c>
      <c r="G2" s="241"/>
      <c r="H2" s="153"/>
    </row>
    <row r="3" spans="1:8" ht="12.75" thickBot="1">
      <c r="A3" s="27" t="s">
        <v>0</v>
      </c>
      <c r="B3" s="105" t="s">
        <v>172</v>
      </c>
      <c r="C3" s="28" t="s">
        <v>153</v>
      </c>
      <c r="D3" s="105" t="s">
        <v>91</v>
      </c>
      <c r="E3" s="104" t="s">
        <v>284</v>
      </c>
      <c r="F3" s="104">
        <v>258.5449110379758</v>
      </c>
      <c r="G3" s="386"/>
      <c r="H3" s="153"/>
    </row>
    <row r="4" spans="1:8" ht="12.75" thickBot="1">
      <c r="A4" s="27" t="s">
        <v>0</v>
      </c>
      <c r="B4" s="105" t="s">
        <v>139</v>
      </c>
      <c r="C4" s="28" t="s">
        <v>262</v>
      </c>
      <c r="D4" s="105" t="s">
        <v>10</v>
      </c>
      <c r="E4" s="104">
        <v>2024</v>
      </c>
      <c r="F4" s="104">
        <v>187.5</v>
      </c>
      <c r="G4" s="386"/>
      <c r="H4" s="153"/>
    </row>
    <row r="5" spans="1:8" ht="12.75" thickBot="1">
      <c r="A5" s="27" t="s">
        <v>0</v>
      </c>
      <c r="B5" s="105" t="s">
        <v>139</v>
      </c>
      <c r="C5" s="28" t="s">
        <v>259</v>
      </c>
      <c r="D5" s="105" t="s">
        <v>10</v>
      </c>
      <c r="E5" s="104">
        <v>2024</v>
      </c>
      <c r="F5" s="104">
        <v>159</v>
      </c>
      <c r="G5" s="386"/>
      <c r="H5" s="153"/>
    </row>
    <row r="6" spans="1:8" ht="12.75" thickBot="1">
      <c r="A6" s="27" t="s">
        <v>0</v>
      </c>
      <c r="B6" s="105" t="s">
        <v>139</v>
      </c>
      <c r="C6" s="28" t="s">
        <v>257</v>
      </c>
      <c r="D6" s="105" t="s">
        <v>10</v>
      </c>
      <c r="E6" s="104">
        <v>2023</v>
      </c>
      <c r="F6" s="104">
        <v>25</v>
      </c>
      <c r="G6" s="386"/>
      <c r="H6" s="153"/>
    </row>
    <row r="7" spans="1:8" ht="12.75" thickBot="1">
      <c r="A7" s="27" t="s">
        <v>0</v>
      </c>
      <c r="B7" s="105" t="s">
        <v>139</v>
      </c>
      <c r="C7" s="28" t="s">
        <v>456</v>
      </c>
      <c r="D7" s="105" t="s">
        <v>10</v>
      </c>
      <c r="E7" s="104">
        <v>2023</v>
      </c>
      <c r="F7" s="104">
        <v>17.5</v>
      </c>
      <c r="G7" s="386"/>
      <c r="H7" s="153"/>
    </row>
    <row r="8" spans="1:8" ht="12.75" thickBot="1">
      <c r="A8" s="27" t="s">
        <v>0</v>
      </c>
      <c r="B8" s="105" t="s">
        <v>139</v>
      </c>
      <c r="C8" s="28" t="s">
        <v>457</v>
      </c>
      <c r="D8" s="105" t="s">
        <v>10</v>
      </c>
      <c r="E8" s="104">
        <v>2023</v>
      </c>
      <c r="F8" s="104">
        <v>17.5</v>
      </c>
      <c r="G8" s="386"/>
      <c r="H8" s="153"/>
    </row>
    <row r="9" spans="1:8" ht="12.75" thickBot="1">
      <c r="A9" s="27" t="s">
        <v>0</v>
      </c>
      <c r="B9" s="105" t="s">
        <v>139</v>
      </c>
      <c r="C9" s="28" t="s">
        <v>458</v>
      </c>
      <c r="D9" s="105" t="s">
        <v>10</v>
      </c>
      <c r="E9" s="104">
        <v>2023</v>
      </c>
      <c r="F9" s="104">
        <v>17.5</v>
      </c>
      <c r="G9" s="386"/>
      <c r="H9" s="153"/>
    </row>
    <row r="10" spans="1:8" ht="12.75" thickBot="1">
      <c r="A10" s="27" t="s">
        <v>0</v>
      </c>
      <c r="B10" s="105" t="s">
        <v>139</v>
      </c>
      <c r="C10" s="28" t="s">
        <v>459</v>
      </c>
      <c r="D10" s="105" t="s">
        <v>10</v>
      </c>
      <c r="E10" s="104">
        <v>2023</v>
      </c>
      <c r="F10" s="104">
        <v>17.5</v>
      </c>
      <c r="G10" s="386"/>
      <c r="H10" s="153"/>
    </row>
    <row r="11" spans="1:8" ht="12.75" thickBot="1">
      <c r="A11" s="27" t="s">
        <v>0</v>
      </c>
      <c r="B11" s="105" t="s">
        <v>139</v>
      </c>
      <c r="C11" s="28" t="s">
        <v>460</v>
      </c>
      <c r="D11" s="105" t="s">
        <v>10</v>
      </c>
      <c r="E11" s="104">
        <v>2023</v>
      </c>
      <c r="F11" s="104">
        <v>17.15</v>
      </c>
      <c r="G11" s="386"/>
      <c r="H11" s="153"/>
    </row>
    <row r="12" spans="1:8" ht="12.75" thickBot="1">
      <c r="A12" s="27" t="s">
        <v>0</v>
      </c>
      <c r="B12" s="105" t="s">
        <v>139</v>
      </c>
      <c r="C12" s="28" t="s">
        <v>461</v>
      </c>
      <c r="D12" s="105" t="s">
        <v>10</v>
      </c>
      <c r="E12" s="104">
        <v>2023</v>
      </c>
      <c r="F12" s="104">
        <v>15.399999999999999</v>
      </c>
      <c r="G12" s="386"/>
      <c r="H12" s="153"/>
    </row>
    <row r="13" spans="1:8" ht="12.75" thickBot="1">
      <c r="A13" s="27" t="s">
        <v>0</v>
      </c>
      <c r="B13" s="105" t="s">
        <v>139</v>
      </c>
      <c r="C13" s="28" t="s">
        <v>462</v>
      </c>
      <c r="D13" s="105" t="s">
        <v>10</v>
      </c>
      <c r="E13" s="104">
        <v>2023</v>
      </c>
      <c r="F13" s="104">
        <v>17.5</v>
      </c>
      <c r="G13" s="386"/>
      <c r="H13" s="153"/>
    </row>
    <row r="14" spans="1:8" ht="12.75" thickBot="1">
      <c r="A14" s="27" t="s">
        <v>0</v>
      </c>
      <c r="B14" s="105" t="s">
        <v>139</v>
      </c>
      <c r="C14" s="28" t="s">
        <v>463</v>
      </c>
      <c r="D14" s="105" t="s">
        <v>10</v>
      </c>
      <c r="E14" s="104">
        <v>2023</v>
      </c>
      <c r="F14" s="104">
        <v>9.449999999999998</v>
      </c>
      <c r="G14" s="386"/>
      <c r="H14" s="153"/>
    </row>
    <row r="15" spans="1:8" ht="12.75" thickBot="1">
      <c r="A15" s="27" t="s">
        <v>0</v>
      </c>
      <c r="B15" s="105" t="s">
        <v>139</v>
      </c>
      <c r="C15" s="28" t="s">
        <v>464</v>
      </c>
      <c r="D15" s="105" t="s">
        <v>10</v>
      </c>
      <c r="E15" s="104">
        <v>2023</v>
      </c>
      <c r="F15" s="104">
        <v>25.000000000000007</v>
      </c>
      <c r="G15" s="386"/>
      <c r="H15" s="153"/>
    </row>
    <row r="16" spans="1:8" ht="12.75" thickBot="1">
      <c r="A16" s="27" t="s">
        <v>0</v>
      </c>
      <c r="B16" s="105" t="s">
        <v>139</v>
      </c>
      <c r="C16" s="28" t="s">
        <v>261</v>
      </c>
      <c r="D16" s="105" t="s">
        <v>10</v>
      </c>
      <c r="E16" s="104">
        <v>2024</v>
      </c>
      <c r="F16" s="104">
        <v>175</v>
      </c>
      <c r="G16" s="386"/>
      <c r="H16" s="153"/>
    </row>
    <row r="17" spans="1:8" ht="12.75" thickBot="1">
      <c r="A17" s="27" t="s">
        <v>0</v>
      </c>
      <c r="B17" s="105" t="s">
        <v>139</v>
      </c>
      <c r="C17" s="28" t="s">
        <v>390</v>
      </c>
      <c r="D17" s="105" t="s">
        <v>10</v>
      </c>
      <c r="E17" s="104">
        <v>2024</v>
      </c>
      <c r="F17" s="104">
        <v>14.35</v>
      </c>
      <c r="G17" s="386"/>
      <c r="H17" s="153"/>
    </row>
    <row r="18" spans="1:8" ht="12.75" thickBot="1">
      <c r="A18" s="27" t="s">
        <v>0</v>
      </c>
      <c r="B18" s="105" t="s">
        <v>139</v>
      </c>
      <c r="C18" s="28" t="s">
        <v>260</v>
      </c>
      <c r="D18" s="105" t="s">
        <v>10</v>
      </c>
      <c r="E18" s="104">
        <v>2024</v>
      </c>
      <c r="F18" s="104">
        <v>68.5</v>
      </c>
      <c r="G18" s="386"/>
      <c r="H18" s="153"/>
    </row>
    <row r="19" spans="1:8" ht="12.75" thickBot="1">
      <c r="A19" s="27" t="s">
        <v>0</v>
      </c>
      <c r="B19" s="105" t="s">
        <v>139</v>
      </c>
      <c r="C19" s="28" t="s">
        <v>465</v>
      </c>
      <c r="D19" s="105" t="s">
        <v>10</v>
      </c>
      <c r="E19" s="104">
        <v>2023</v>
      </c>
      <c r="F19" s="104">
        <v>10.5</v>
      </c>
      <c r="G19" s="386"/>
      <c r="H19" s="153"/>
    </row>
    <row r="20" spans="1:8" ht="12.75" thickBot="1">
      <c r="A20" s="27" t="s">
        <v>0</v>
      </c>
      <c r="B20" s="105" t="s">
        <v>139</v>
      </c>
      <c r="C20" s="28" t="s">
        <v>466</v>
      </c>
      <c r="D20" s="105" t="s">
        <v>10</v>
      </c>
      <c r="E20" s="104">
        <v>2024</v>
      </c>
      <c r="F20" s="104">
        <v>34.99999999999999</v>
      </c>
      <c r="G20" s="386"/>
      <c r="H20" s="153"/>
    </row>
    <row r="21" spans="1:8" ht="12.75" thickBot="1">
      <c r="A21" s="27" t="s">
        <v>0</v>
      </c>
      <c r="B21" s="105" t="s">
        <v>139</v>
      </c>
      <c r="C21" s="28" t="s">
        <v>391</v>
      </c>
      <c r="D21" s="105" t="s">
        <v>10</v>
      </c>
      <c r="E21" s="104">
        <v>2025</v>
      </c>
      <c r="F21" s="104">
        <v>3.8000000000000003</v>
      </c>
      <c r="G21" s="386"/>
      <c r="H21" s="153"/>
    </row>
    <row r="22" spans="1:8" ht="12.75" thickBot="1">
      <c r="A22" s="27" t="s">
        <v>0</v>
      </c>
      <c r="B22" s="105" t="s">
        <v>139</v>
      </c>
      <c r="C22" s="28" t="s">
        <v>392</v>
      </c>
      <c r="D22" s="105" t="s">
        <v>10</v>
      </c>
      <c r="E22" s="104">
        <v>2023</v>
      </c>
      <c r="F22" s="104">
        <v>25</v>
      </c>
      <c r="G22" s="386"/>
      <c r="H22" s="153"/>
    </row>
    <row r="23" spans="1:8" ht="12.75" thickBot="1">
      <c r="A23" s="27" t="s">
        <v>0</v>
      </c>
      <c r="B23" s="105" t="s">
        <v>139</v>
      </c>
      <c r="C23" s="28" t="s">
        <v>393</v>
      </c>
      <c r="D23" s="105" t="s">
        <v>10</v>
      </c>
      <c r="E23" s="104">
        <v>2023</v>
      </c>
      <c r="F23" s="104">
        <v>25</v>
      </c>
      <c r="G23" s="386"/>
      <c r="H23" s="153"/>
    </row>
    <row r="24" spans="1:8" ht="12.75" thickBot="1">
      <c r="A24" s="27" t="s">
        <v>0</v>
      </c>
      <c r="B24" s="105" t="s">
        <v>139</v>
      </c>
      <c r="C24" s="28" t="s">
        <v>394</v>
      </c>
      <c r="D24" s="105" t="s">
        <v>10</v>
      </c>
      <c r="E24" s="104">
        <v>2023</v>
      </c>
      <c r="F24" s="104">
        <v>25</v>
      </c>
      <c r="G24" s="386"/>
      <c r="H24" s="153"/>
    </row>
    <row r="25" spans="1:8" ht="12.75" thickBot="1">
      <c r="A25" s="27" t="s">
        <v>0</v>
      </c>
      <c r="B25" s="105" t="s">
        <v>139</v>
      </c>
      <c r="C25" s="28" t="s">
        <v>395</v>
      </c>
      <c r="D25" s="105" t="s">
        <v>10</v>
      </c>
      <c r="E25" s="104">
        <v>2023</v>
      </c>
      <c r="F25" s="104">
        <v>25</v>
      </c>
      <c r="G25" s="386"/>
      <c r="H25" s="153"/>
    </row>
    <row r="26" spans="1:8" ht="12.75" thickBot="1">
      <c r="A26" s="27" t="s">
        <v>0</v>
      </c>
      <c r="B26" s="105" t="s">
        <v>139</v>
      </c>
      <c r="C26" s="28" t="s">
        <v>396</v>
      </c>
      <c r="D26" s="105" t="s">
        <v>10</v>
      </c>
      <c r="E26" s="104">
        <v>2024</v>
      </c>
      <c r="F26" s="104">
        <v>11.55</v>
      </c>
      <c r="G26" s="386"/>
      <c r="H26" s="153"/>
    </row>
    <row r="27" spans="1:8" ht="12.75" thickBot="1">
      <c r="A27" s="27" t="s">
        <v>0</v>
      </c>
      <c r="B27" s="105" t="s">
        <v>139</v>
      </c>
      <c r="C27" s="28" t="s">
        <v>397</v>
      </c>
      <c r="D27" s="105" t="s">
        <v>10</v>
      </c>
      <c r="E27" s="104">
        <v>2023</v>
      </c>
      <c r="F27" s="104">
        <v>129.5</v>
      </c>
      <c r="G27" s="386"/>
      <c r="H27" s="153"/>
    </row>
    <row r="28" spans="1:8" ht="12.75" thickBot="1">
      <c r="A28" s="27" t="s">
        <v>0</v>
      </c>
      <c r="B28" s="105" t="s">
        <v>139</v>
      </c>
      <c r="C28" s="28" t="s">
        <v>398</v>
      </c>
      <c r="D28" s="105" t="s">
        <v>10</v>
      </c>
      <c r="E28" s="104">
        <v>2025</v>
      </c>
      <c r="F28" s="104">
        <v>3.3000000000000003</v>
      </c>
      <c r="G28" s="386"/>
      <c r="H28" s="153"/>
    </row>
    <row r="29" spans="1:8" ht="12.75" thickBot="1">
      <c r="A29" s="27" t="s">
        <v>0</v>
      </c>
      <c r="B29" s="105" t="s">
        <v>139</v>
      </c>
      <c r="C29" s="28" t="s">
        <v>399</v>
      </c>
      <c r="D29" s="105" t="s">
        <v>10</v>
      </c>
      <c r="E29" s="104">
        <v>2025</v>
      </c>
      <c r="F29" s="104">
        <v>0.5</v>
      </c>
      <c r="G29" s="386"/>
      <c r="H29" s="153"/>
    </row>
    <row r="30" spans="1:8" ht="12.75" thickBot="1">
      <c r="A30" s="27" t="s">
        <v>0</v>
      </c>
      <c r="B30" s="105" t="s">
        <v>139</v>
      </c>
      <c r="C30" s="28" t="s">
        <v>400</v>
      </c>
      <c r="D30" s="105" t="s">
        <v>10</v>
      </c>
      <c r="E30" s="104">
        <v>2023</v>
      </c>
      <c r="F30" s="104">
        <v>9.45</v>
      </c>
      <c r="G30" s="386"/>
      <c r="H30" s="153"/>
    </row>
    <row r="31" spans="1:8" ht="12.75" thickBot="1">
      <c r="A31" s="27" t="s">
        <v>0</v>
      </c>
      <c r="B31" s="105" t="s">
        <v>139</v>
      </c>
      <c r="C31" s="28" t="s">
        <v>467</v>
      </c>
      <c r="D31" s="105" t="s">
        <v>10</v>
      </c>
      <c r="E31" s="104">
        <v>2024</v>
      </c>
      <c r="F31" s="104">
        <v>0.5</v>
      </c>
      <c r="G31" s="386"/>
      <c r="H31" s="153"/>
    </row>
    <row r="32" spans="1:8" ht="12.75" thickBot="1">
      <c r="A32" s="27" t="s">
        <v>0</v>
      </c>
      <c r="B32" s="105" t="s">
        <v>139</v>
      </c>
      <c r="C32" s="28" t="s">
        <v>194</v>
      </c>
      <c r="D32" s="105" t="s">
        <v>10</v>
      </c>
      <c r="E32" s="104">
        <v>2022</v>
      </c>
      <c r="F32" s="104">
        <v>35.84905660377358</v>
      </c>
      <c r="G32" s="386"/>
      <c r="H32" s="153"/>
    </row>
    <row r="33" spans="1:8" ht="12.75" thickBot="1">
      <c r="A33" s="27" t="s">
        <v>0</v>
      </c>
      <c r="B33" s="105" t="s">
        <v>139</v>
      </c>
      <c r="C33" s="28" t="s">
        <v>401</v>
      </c>
      <c r="D33" s="105" t="s">
        <v>91</v>
      </c>
      <c r="E33" s="104">
        <v>2023</v>
      </c>
      <c r="F33" s="104">
        <v>29.049999999999997</v>
      </c>
      <c r="G33" s="386"/>
      <c r="H33" s="153"/>
    </row>
    <row r="34" spans="1:8" ht="12.75" thickBot="1">
      <c r="A34" s="27" t="s">
        <v>0</v>
      </c>
      <c r="B34" s="105" t="s">
        <v>139</v>
      </c>
      <c r="C34" s="28" t="s">
        <v>402</v>
      </c>
      <c r="D34" s="105" t="s">
        <v>7</v>
      </c>
      <c r="E34" s="104">
        <v>2023</v>
      </c>
      <c r="F34" s="104">
        <v>26.3</v>
      </c>
      <c r="G34" s="386"/>
      <c r="H34" s="153"/>
    </row>
    <row r="35" spans="1:8" ht="12.75" thickBot="1">
      <c r="A35" s="27" t="s">
        <v>0</v>
      </c>
      <c r="B35" s="105" t="s">
        <v>139</v>
      </c>
      <c r="C35" s="28" t="s">
        <v>403</v>
      </c>
      <c r="D35" s="105" t="s">
        <v>7</v>
      </c>
      <c r="E35" s="104">
        <v>2024</v>
      </c>
      <c r="F35" s="104">
        <v>39.99999999999997</v>
      </c>
      <c r="G35" s="386"/>
      <c r="H35" s="153"/>
    </row>
    <row r="36" spans="1:8" ht="12.75" thickBot="1">
      <c r="A36" s="27" t="s">
        <v>0</v>
      </c>
      <c r="B36" s="105" t="s">
        <v>139</v>
      </c>
      <c r="C36" s="28" t="s">
        <v>404</v>
      </c>
      <c r="D36" s="105" t="s">
        <v>7</v>
      </c>
      <c r="E36" s="104">
        <v>2023</v>
      </c>
      <c r="F36" s="104">
        <v>39.99999999999999</v>
      </c>
      <c r="G36" s="386"/>
      <c r="H36" s="153"/>
    </row>
    <row r="37" spans="1:8" ht="12.75" thickBot="1">
      <c r="A37" s="27" t="s">
        <v>0</v>
      </c>
      <c r="B37" s="105" t="s">
        <v>139</v>
      </c>
      <c r="C37" s="28" t="s">
        <v>256</v>
      </c>
      <c r="D37" s="105" t="s">
        <v>10</v>
      </c>
      <c r="E37" s="104">
        <v>2022</v>
      </c>
      <c r="F37" s="104">
        <v>24.96</v>
      </c>
      <c r="G37" s="386"/>
      <c r="H37" s="153"/>
    </row>
    <row r="38" spans="1:8" ht="12.75" thickBot="1">
      <c r="A38" s="27" t="s">
        <v>0</v>
      </c>
      <c r="B38" s="105" t="s">
        <v>139</v>
      </c>
      <c r="C38" s="28" t="s">
        <v>258</v>
      </c>
      <c r="D38" s="105" t="s">
        <v>10</v>
      </c>
      <c r="E38" s="104" t="s">
        <v>286</v>
      </c>
      <c r="F38" s="104">
        <v>39.82</v>
      </c>
      <c r="G38" s="386"/>
      <c r="H38" s="153"/>
    </row>
    <row r="39" spans="1:8" ht="12.75" thickBot="1">
      <c r="A39" s="27" t="s">
        <v>0</v>
      </c>
      <c r="B39" s="105" t="s">
        <v>139</v>
      </c>
      <c r="C39" s="28" t="s">
        <v>439</v>
      </c>
      <c r="D39" s="105" t="s">
        <v>7</v>
      </c>
      <c r="E39" s="104">
        <v>2023</v>
      </c>
      <c r="F39" s="104">
        <v>25</v>
      </c>
      <c r="G39" s="386"/>
      <c r="H39" s="153"/>
    </row>
    <row r="40" spans="1:8" ht="12.75" thickBot="1">
      <c r="A40" s="27" t="s">
        <v>0</v>
      </c>
      <c r="B40" s="105" t="s">
        <v>139</v>
      </c>
      <c r="C40" s="28" t="s">
        <v>436</v>
      </c>
      <c r="D40" s="105" t="s">
        <v>7</v>
      </c>
      <c r="E40" s="104">
        <v>2024</v>
      </c>
      <c r="F40" s="104">
        <v>20</v>
      </c>
      <c r="G40" s="386"/>
      <c r="H40" s="153"/>
    </row>
    <row r="41" spans="1:8" ht="12.75" thickBot="1">
      <c r="A41" s="27" t="s">
        <v>0</v>
      </c>
      <c r="B41" s="105" t="s">
        <v>139</v>
      </c>
      <c r="C41" s="28" t="s">
        <v>437</v>
      </c>
      <c r="D41" s="105" t="s">
        <v>7</v>
      </c>
      <c r="E41" s="104">
        <v>2024</v>
      </c>
      <c r="F41" s="104">
        <v>40</v>
      </c>
      <c r="G41" s="386"/>
      <c r="H41" s="153"/>
    </row>
    <row r="42" spans="1:8" ht="12.75" thickBot="1">
      <c r="A42" s="27" t="s">
        <v>0</v>
      </c>
      <c r="B42" s="105" t="s">
        <v>139</v>
      </c>
      <c r="C42" s="28" t="s">
        <v>438</v>
      </c>
      <c r="D42" s="105" t="s">
        <v>7</v>
      </c>
      <c r="E42" s="104">
        <v>2024</v>
      </c>
      <c r="F42" s="104">
        <v>50</v>
      </c>
      <c r="G42" s="386"/>
      <c r="H42" s="153"/>
    </row>
    <row r="43" spans="1:8" ht="12.75" thickBot="1">
      <c r="A43" s="27" t="s">
        <v>0</v>
      </c>
      <c r="B43" s="105" t="s">
        <v>139</v>
      </c>
      <c r="C43" s="28" t="s">
        <v>435</v>
      </c>
      <c r="D43" s="105" t="s">
        <v>389</v>
      </c>
      <c r="E43" s="104">
        <v>2022</v>
      </c>
      <c r="F43" s="104">
        <v>0.5841197007481297</v>
      </c>
      <c r="G43" s="386"/>
      <c r="H43" s="153"/>
    </row>
    <row r="44" spans="1:8" ht="12.75" thickBot="1">
      <c r="A44" s="27" t="s">
        <v>0</v>
      </c>
      <c r="B44" s="105" t="s">
        <v>139</v>
      </c>
      <c r="C44" s="28" t="s">
        <v>248</v>
      </c>
      <c r="D44" s="105" t="s">
        <v>215</v>
      </c>
      <c r="E44" s="104">
        <v>2023</v>
      </c>
      <c r="F44" s="104">
        <v>217.12312218750768</v>
      </c>
      <c r="G44" s="455">
        <f>SUM(F3:F44)</f>
        <v>1935.181209530005</v>
      </c>
      <c r="H44" s="387"/>
    </row>
    <row r="45" spans="1:6" ht="12">
      <c r="A45" s="305"/>
      <c r="B45" s="164"/>
      <c r="C45" s="165"/>
      <c r="D45" s="164"/>
      <c r="E45" s="166"/>
      <c r="F45" s="314"/>
    </row>
    <row r="46" ht="12">
      <c r="A46" s="24" t="s">
        <v>101</v>
      </c>
    </row>
    <row r="47" spans="1:3" ht="31.5" thickBot="1">
      <c r="A47" s="25" t="s">
        <v>3</v>
      </c>
      <c r="B47" s="306" t="s">
        <v>238</v>
      </c>
      <c r="C47" s="306" t="s">
        <v>445</v>
      </c>
    </row>
    <row r="48" spans="1:6" ht="12.75" thickBot="1">
      <c r="A48" s="53" t="s">
        <v>0</v>
      </c>
      <c r="B48" s="54">
        <v>1500000.286115866</v>
      </c>
      <c r="C48" s="382">
        <v>0.24</v>
      </c>
      <c r="E48" s="22"/>
      <c r="F48" s="22"/>
    </row>
    <row r="49" spans="3:4" ht="12">
      <c r="C49" s="236"/>
      <c r="D49" s="132"/>
    </row>
    <row r="50" ht="12">
      <c r="A50" s="33" t="s">
        <v>97</v>
      </c>
    </row>
    <row r="51" spans="1:3" ht="52.5" thickBot="1">
      <c r="A51" s="306" t="s">
        <v>102</v>
      </c>
      <c r="B51" s="40" t="s">
        <v>324</v>
      </c>
      <c r="C51" s="306" t="s">
        <v>121</v>
      </c>
    </row>
    <row r="52" spans="1:3" ht="12.75" thickBot="1">
      <c r="A52" s="30">
        <v>1935.181209530005</v>
      </c>
      <c r="B52" s="30">
        <v>163.178806750959</v>
      </c>
      <c r="C52" s="30">
        <v>32845.063735988755</v>
      </c>
    </row>
    <row r="54" ht="12">
      <c r="A54" s="2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1:X16"/>
  <sheetViews>
    <sheetView showGridLines="0" zoomScale="60" zoomScaleNormal="60" zoomScalePageLayoutView="0" workbookViewId="0" topLeftCell="A1">
      <pane ySplit="7" topLeftCell="A8" activePane="bottomLeft" state="frozen"/>
      <selection pane="topLeft" activeCell="D14" sqref="D14"/>
      <selection pane="bottomLeft" activeCell="I10" sqref="I10"/>
    </sheetView>
  </sheetViews>
  <sheetFormatPr defaultColWidth="11.421875" defaultRowHeight="12.75"/>
  <cols>
    <col min="1" max="1" width="7.7109375" style="146" customWidth="1"/>
    <col min="2" max="2" width="14.57421875" style="146" customWidth="1"/>
    <col min="3" max="3" width="18.421875" style="146" customWidth="1"/>
    <col min="4" max="4" width="13.57421875" style="146" customWidth="1"/>
    <col min="5" max="5" width="14.140625" style="146" customWidth="1"/>
    <col min="6" max="6" width="12.421875" style="146" customWidth="1"/>
    <col min="7" max="10" width="8.421875" style="146" customWidth="1"/>
    <col min="11" max="12" width="9.57421875" style="146" customWidth="1"/>
    <col min="13" max="13" width="7.00390625" style="146" customWidth="1"/>
    <col min="14" max="14" width="6.140625" style="146" customWidth="1"/>
    <col min="15" max="22" width="11.421875" style="146" customWidth="1"/>
    <col min="23" max="23" width="17.421875" style="146" customWidth="1"/>
    <col min="24" max="24" width="22.00390625" style="146" customWidth="1"/>
    <col min="25" max="25" width="24.140625" style="146" customWidth="1"/>
    <col min="26" max="16384" width="11.421875" style="146" customWidth="1"/>
  </cols>
  <sheetData>
    <row r="1" ht="12">
      <c r="B1" s="24" t="s">
        <v>100</v>
      </c>
    </row>
    <row r="2" spans="2:14" ht="45.75" customHeight="1" thickBot="1">
      <c r="B2" s="25" t="s">
        <v>3</v>
      </c>
      <c r="C2" s="306" t="s">
        <v>13</v>
      </c>
      <c r="D2" s="25" t="s">
        <v>4</v>
      </c>
      <c r="E2" s="306" t="s">
        <v>5</v>
      </c>
      <c r="F2" s="25" t="s">
        <v>83</v>
      </c>
      <c r="G2" s="524" t="s">
        <v>231</v>
      </c>
      <c r="H2" s="525"/>
      <c r="I2" s="524" t="s">
        <v>234</v>
      </c>
      <c r="J2" s="525"/>
      <c r="K2" s="524" t="s">
        <v>232</v>
      </c>
      <c r="L2" s="525"/>
      <c r="M2" s="524" t="s">
        <v>233</v>
      </c>
      <c r="N2" s="526"/>
    </row>
    <row r="3" spans="2:24" ht="21" thickBot="1">
      <c r="B3" s="25"/>
      <c r="C3" s="306"/>
      <c r="D3" s="25"/>
      <c r="E3" s="306"/>
      <c r="F3" s="25"/>
      <c r="G3" s="306" t="s">
        <v>220</v>
      </c>
      <c r="H3" s="306" t="s">
        <v>230</v>
      </c>
      <c r="I3" s="306" t="s">
        <v>220</v>
      </c>
      <c r="J3" s="306" t="s">
        <v>230</v>
      </c>
      <c r="K3" s="306" t="s">
        <v>220</v>
      </c>
      <c r="L3" s="306" t="s">
        <v>230</v>
      </c>
      <c r="M3" s="306" t="s">
        <v>220</v>
      </c>
      <c r="N3" s="306" t="s">
        <v>230</v>
      </c>
      <c r="X3" s="195"/>
    </row>
    <row r="4" spans="2:14" ht="50.25" thickBot="1">
      <c r="B4" s="27" t="s">
        <v>228</v>
      </c>
      <c r="C4" s="27" t="s">
        <v>228</v>
      </c>
      <c r="D4" s="311" t="s">
        <v>212</v>
      </c>
      <c r="E4" s="27" t="s">
        <v>10</v>
      </c>
      <c r="F4" s="227">
        <v>2021</v>
      </c>
      <c r="G4" s="106">
        <v>3530.0699999999997</v>
      </c>
      <c r="H4" s="402">
        <v>1242.1527361961214</v>
      </c>
      <c r="I4" s="402">
        <v>67251.69572</v>
      </c>
      <c r="J4" s="402">
        <v>23664.368653433783</v>
      </c>
      <c r="K4" s="137">
        <v>1338</v>
      </c>
      <c r="L4" s="402">
        <v>470.81229579878317</v>
      </c>
      <c r="M4" s="403">
        <v>150682</v>
      </c>
      <c r="N4" s="402">
        <v>53021.628068424696</v>
      </c>
    </row>
    <row r="5" spans="2:11" ht="12">
      <c r="B5" s="313"/>
      <c r="C5" s="314"/>
      <c r="D5" s="165"/>
      <c r="E5" s="164"/>
      <c r="F5" s="166"/>
      <c r="G5" s="315"/>
      <c r="H5" s="166"/>
      <c r="I5" s="316"/>
      <c r="K5" s="317"/>
    </row>
    <row r="6" spans="2:12" ht="12">
      <c r="B6" s="132"/>
      <c r="G6" s="317"/>
      <c r="I6" s="317"/>
      <c r="K6" s="317"/>
      <c r="L6" s="132"/>
    </row>
    <row r="7" spans="2:11" ht="12">
      <c r="B7" s="24" t="s">
        <v>101</v>
      </c>
      <c r="K7" s="317"/>
    </row>
    <row r="8" spans="2:9" ht="42.75" customHeight="1" thickBot="1">
      <c r="B8" s="25" t="s">
        <v>3</v>
      </c>
      <c r="C8" s="379" t="s">
        <v>238</v>
      </c>
      <c r="D8" s="383" t="s">
        <v>445</v>
      </c>
      <c r="I8" s="22"/>
    </row>
    <row r="9" spans="2:13" ht="12.75" thickBot="1">
      <c r="B9" s="53" t="s">
        <v>228</v>
      </c>
      <c r="C9" s="54">
        <v>450000</v>
      </c>
      <c r="D9" s="235">
        <v>1</v>
      </c>
      <c r="F9" s="196"/>
      <c r="G9" s="197"/>
      <c r="I9" s="22"/>
      <c r="L9" s="22"/>
      <c r="M9" s="318"/>
    </row>
    <row r="10" spans="2:13" ht="12">
      <c r="B10" s="132"/>
      <c r="I10" s="22"/>
      <c r="M10" s="318"/>
    </row>
    <row r="11" spans="2:13" ht="12.75">
      <c r="B11" s="132"/>
      <c r="D11" s="319"/>
      <c r="I11" s="24"/>
      <c r="J11" s="117"/>
      <c r="K11" s="117"/>
      <c r="M11" s="52"/>
    </row>
    <row r="12" spans="2:12" ht="14.25" customHeight="1">
      <c r="B12" s="33" t="s">
        <v>229</v>
      </c>
      <c r="L12" s="234"/>
    </row>
    <row r="13" spans="2:7" ht="95.25" customHeight="1" thickBot="1">
      <c r="B13" s="202" t="s">
        <v>330</v>
      </c>
      <c r="C13" s="203" t="s">
        <v>331</v>
      </c>
      <c r="D13" s="202" t="s">
        <v>329</v>
      </c>
      <c r="F13" s="389"/>
      <c r="G13" s="389"/>
    </row>
    <row r="14" spans="2:7" ht="12.75" thickBot="1">
      <c r="B14" s="320">
        <v>104.68008212046338</v>
      </c>
      <c r="C14" s="105">
        <v>162.44396527893306</v>
      </c>
      <c r="D14" s="105">
        <v>26478.36634046609</v>
      </c>
      <c r="E14" s="131"/>
      <c r="F14" s="456"/>
      <c r="G14" s="22"/>
    </row>
    <row r="15" spans="2:4" ht="12">
      <c r="B15" s="22"/>
      <c r="D15" s="139"/>
    </row>
    <row r="16" ht="12">
      <c r="D16" s="321"/>
    </row>
    <row r="19" s="152" customFormat="1" ht="12"/>
  </sheetData>
  <sheetProtection/>
  <mergeCells count="4">
    <mergeCell ref="G2:H2"/>
    <mergeCell ref="I2:J2"/>
    <mergeCell ref="K2:L2"/>
    <mergeCell ref="M2:N2"/>
  </mergeCells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60" zoomScaleNormal="60" zoomScalePageLayoutView="0" workbookViewId="0" topLeftCell="A1">
      <selection activeCell="A19" sqref="A19"/>
    </sheetView>
  </sheetViews>
  <sheetFormatPr defaultColWidth="10.8515625" defaultRowHeight="12.75"/>
  <cols>
    <col min="1" max="1" width="10.8515625" style="146" customWidth="1"/>
    <col min="2" max="2" width="13.00390625" style="146" bestFit="1" customWidth="1"/>
    <col min="3" max="3" width="22.140625" style="146" customWidth="1"/>
    <col min="4" max="16384" width="10.8515625" style="146" customWidth="1"/>
  </cols>
  <sheetData>
    <row r="1" ht="12">
      <c r="A1" s="24" t="s">
        <v>100</v>
      </c>
    </row>
    <row r="2" spans="1:8" ht="63" thickBot="1">
      <c r="A2" s="25" t="s">
        <v>3</v>
      </c>
      <c r="B2" s="306" t="s">
        <v>13</v>
      </c>
      <c r="C2" s="25" t="s">
        <v>4</v>
      </c>
      <c r="D2" s="306" t="s">
        <v>5</v>
      </c>
      <c r="E2" s="25" t="s">
        <v>83</v>
      </c>
      <c r="F2" s="306" t="s">
        <v>335</v>
      </c>
      <c r="G2" s="132"/>
      <c r="H2" s="134"/>
    </row>
    <row r="3" spans="1:6" ht="12.75" thickBot="1">
      <c r="A3" s="27" t="str">
        <f>+Resumen!C389</f>
        <v>Renovables</v>
      </c>
      <c r="B3" s="27" t="str">
        <f>+Resumen!D389</f>
        <v>Solar fotovoltaica</v>
      </c>
      <c r="C3" s="27" t="str">
        <f>+Resumen!E389</f>
        <v>Montechoro I</v>
      </c>
      <c r="D3" s="27" t="str">
        <f>+Resumen!F389</f>
        <v>Portugal</v>
      </c>
      <c r="E3" s="227">
        <f>+Resumen!G389</f>
        <v>2023</v>
      </c>
      <c r="F3" s="105" t="s">
        <v>96</v>
      </c>
    </row>
    <row r="4" spans="1:6" ht="12.75" thickBot="1">
      <c r="A4" s="27" t="str">
        <f>+Resumen!C390</f>
        <v>Renovables</v>
      </c>
      <c r="B4" s="27" t="str">
        <f>+Resumen!D390</f>
        <v>Solar fotovoltaica</v>
      </c>
      <c r="C4" s="27" t="str">
        <f>+Resumen!E390</f>
        <v>Montechoro II</v>
      </c>
      <c r="D4" s="27" t="str">
        <f>+Resumen!F390</f>
        <v>Portugal</v>
      </c>
      <c r="E4" s="227">
        <f>+Resumen!G390</f>
        <v>2023</v>
      </c>
      <c r="F4" s="105" t="s">
        <v>96</v>
      </c>
    </row>
    <row r="5" spans="1:6" ht="12.75" thickBot="1">
      <c r="A5" s="27" t="str">
        <f>+Resumen!C391</f>
        <v>Renovables</v>
      </c>
      <c r="B5" s="27" t="str">
        <f>+Resumen!D391</f>
        <v>Solar fotovoltaica</v>
      </c>
      <c r="C5" s="27" t="str">
        <f>+Resumen!E391</f>
        <v>Alcochete I</v>
      </c>
      <c r="D5" s="27" t="str">
        <f>+Resumen!F391</f>
        <v>Portugal</v>
      </c>
      <c r="E5" s="227">
        <f>+Resumen!G391</f>
        <v>2023</v>
      </c>
      <c r="F5" s="105" t="s">
        <v>96</v>
      </c>
    </row>
    <row r="6" spans="1:6" ht="12.75" thickBot="1">
      <c r="A6" s="27" t="str">
        <f>+Resumen!C392</f>
        <v>Renovables</v>
      </c>
      <c r="B6" s="27" t="str">
        <f>+Resumen!D392</f>
        <v>Solar fotovoltaica</v>
      </c>
      <c r="C6" s="27" t="str">
        <f>+Resumen!E392</f>
        <v>Algeruz II</v>
      </c>
      <c r="D6" s="27" t="str">
        <f>+Resumen!F392</f>
        <v>Portugal</v>
      </c>
      <c r="E6" s="227">
        <f>+Resumen!G392</f>
        <v>2022</v>
      </c>
      <c r="F6" s="105" t="s">
        <v>96</v>
      </c>
    </row>
    <row r="7" spans="1:6" ht="12.75" thickBot="1">
      <c r="A7" s="27" t="str">
        <f>+Resumen!C393</f>
        <v>Renovables</v>
      </c>
      <c r="B7" s="27" t="str">
        <f>+Resumen!D393</f>
        <v>Solar fotovoltaica</v>
      </c>
      <c r="C7" s="27" t="str">
        <f>+Resumen!E393</f>
        <v>Alcochete II</v>
      </c>
      <c r="D7" s="27" t="str">
        <f>+Resumen!F393</f>
        <v>Portugal</v>
      </c>
      <c r="E7" s="227">
        <f>+Resumen!G393</f>
        <v>2023</v>
      </c>
      <c r="F7" s="105" t="s">
        <v>96</v>
      </c>
    </row>
    <row r="8" spans="1:6" ht="12.75" thickBot="1">
      <c r="A8" s="27" t="str">
        <f>+Resumen!C394</f>
        <v>Renovables</v>
      </c>
      <c r="B8" s="27" t="str">
        <f>+Resumen!D394</f>
        <v>Solar fotovoltaica</v>
      </c>
      <c r="C8" s="27" t="str">
        <f>+Resumen!E394</f>
        <v>Conde</v>
      </c>
      <c r="D8" s="27" t="str">
        <f>+Resumen!F394</f>
        <v>Portugal</v>
      </c>
      <c r="E8" s="227">
        <f>+Resumen!G394</f>
        <v>2023</v>
      </c>
      <c r="F8" s="105" t="s">
        <v>96</v>
      </c>
    </row>
    <row r="9" spans="1:6" ht="12.75" thickBot="1">
      <c r="A9" s="27" t="str">
        <f>+Resumen!C395</f>
        <v>Renovables</v>
      </c>
      <c r="B9" s="27" t="str">
        <f>+Resumen!D395</f>
        <v>Solar fotovoltaica</v>
      </c>
      <c r="C9" s="27" t="str">
        <f>+Resumen!E395</f>
        <v>Carregado</v>
      </c>
      <c r="D9" s="27" t="str">
        <f>+Resumen!F395</f>
        <v>Portugal</v>
      </c>
      <c r="E9" s="227">
        <f>+Resumen!G395</f>
        <v>2023</v>
      </c>
      <c r="F9" s="105" t="s">
        <v>96</v>
      </c>
    </row>
    <row r="10" spans="1:6" ht="12">
      <c r="A10" s="94"/>
      <c r="B10" s="107"/>
      <c r="C10" s="44"/>
      <c r="D10" s="43"/>
      <c r="E10" s="95"/>
      <c r="F10" s="46"/>
    </row>
    <row r="11" ht="12">
      <c r="A11" s="24" t="s">
        <v>101</v>
      </c>
    </row>
    <row r="12" spans="1:7" ht="42" thickBot="1">
      <c r="A12" s="25" t="s">
        <v>3</v>
      </c>
      <c r="B12" s="306" t="s">
        <v>239</v>
      </c>
      <c r="G12" s="225"/>
    </row>
    <row r="13" spans="1:7" ht="12.75" thickBot="1">
      <c r="A13" s="53" t="s">
        <v>0</v>
      </c>
      <c r="B13" s="54">
        <v>1935.181209530005</v>
      </c>
      <c r="C13" s="237"/>
      <c r="G13" s="46"/>
    </row>
    <row r="15" ht="12">
      <c r="A15" s="33" t="s">
        <v>332</v>
      </c>
    </row>
    <row r="16" spans="1:3" ht="52.5" thickBot="1">
      <c r="A16" s="306" t="s">
        <v>145</v>
      </c>
      <c r="B16" s="40" t="s">
        <v>326</v>
      </c>
      <c r="C16" s="306" t="s">
        <v>146</v>
      </c>
    </row>
    <row r="17" spans="1:4" ht="12.75" thickBot="1">
      <c r="A17" s="227" t="s">
        <v>96</v>
      </c>
      <c r="B17" s="227" t="s">
        <v>96</v>
      </c>
      <c r="C17" s="227" t="s">
        <v>96</v>
      </c>
      <c r="D17" s="131"/>
    </row>
    <row r="19" ht="12">
      <c r="A19" s="322" t="s">
        <v>337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70" zoomScaleNormal="70" zoomScalePageLayoutView="0" workbookViewId="0" topLeftCell="A1">
      <selection activeCell="J17" sqref="J17"/>
    </sheetView>
  </sheetViews>
  <sheetFormatPr defaultColWidth="11.421875" defaultRowHeight="12.75"/>
  <cols>
    <col min="1" max="1" width="17.28125" style="22" bestFit="1" customWidth="1"/>
    <col min="2" max="2" width="13.57421875" style="22" bestFit="1" customWidth="1"/>
    <col min="3" max="3" width="21.421875" style="22" bestFit="1" customWidth="1"/>
    <col min="4" max="4" width="11.00390625" style="22" bestFit="1" customWidth="1"/>
    <col min="5" max="5" width="11.140625" style="22" bestFit="1" customWidth="1"/>
    <col min="6" max="6" width="12.57421875" style="22" bestFit="1" customWidth="1"/>
    <col min="7" max="7" width="10.7109375" style="22" bestFit="1" customWidth="1"/>
    <col min="8" max="9" width="11.421875" style="22" customWidth="1"/>
    <col min="10" max="10" width="13.57421875" style="22" bestFit="1" customWidth="1"/>
    <col min="11" max="11" width="10.7109375" style="22" bestFit="1" customWidth="1"/>
    <col min="12" max="12" width="11.28125" style="22" bestFit="1" customWidth="1"/>
    <col min="13" max="13" width="7.7109375" style="22" bestFit="1" customWidth="1"/>
    <col min="14" max="16384" width="11.421875" style="22" customWidth="1"/>
  </cols>
  <sheetData>
    <row r="1" ht="10.5">
      <c r="A1" s="24" t="s">
        <v>100</v>
      </c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ht="10.5" thickBot="1">
      <c r="A3" s="34" t="s">
        <v>0</v>
      </c>
      <c r="B3" s="106" t="s">
        <v>170</v>
      </c>
      <c r="C3" s="48" t="s">
        <v>71</v>
      </c>
      <c r="D3" s="47" t="s">
        <v>7</v>
      </c>
      <c r="E3" s="49">
        <v>2012</v>
      </c>
      <c r="F3" s="42">
        <v>139.3315046225744</v>
      </c>
    </row>
    <row r="4" spans="1:6" ht="10.5" thickBot="1">
      <c r="A4" s="34" t="s">
        <v>0</v>
      </c>
      <c r="B4" s="106" t="s">
        <v>170</v>
      </c>
      <c r="C4" s="48" t="s">
        <v>72</v>
      </c>
      <c r="D4" s="47" t="s">
        <v>7</v>
      </c>
      <c r="E4" s="49">
        <v>2013</v>
      </c>
      <c r="F4" s="42">
        <v>11.999860717832561</v>
      </c>
    </row>
    <row r="5" spans="1:6" ht="10.5" thickBot="1">
      <c r="A5" s="34" t="s">
        <v>0</v>
      </c>
      <c r="B5" s="106" t="s">
        <v>170</v>
      </c>
      <c r="C5" s="48" t="s">
        <v>73</v>
      </c>
      <c r="D5" s="47" t="s">
        <v>7</v>
      </c>
      <c r="E5" s="49">
        <v>2012</v>
      </c>
      <c r="F5" s="42">
        <v>26.000111492765154</v>
      </c>
    </row>
    <row r="6" spans="1:6" ht="10.5" thickBot="1">
      <c r="A6" s="34" t="s">
        <v>0</v>
      </c>
      <c r="B6" s="106" t="s">
        <v>170</v>
      </c>
      <c r="C6" s="48" t="s">
        <v>74</v>
      </c>
      <c r="D6" s="47" t="s">
        <v>7</v>
      </c>
      <c r="E6" s="49">
        <v>2013</v>
      </c>
      <c r="F6" s="42">
        <v>43.99979152194094</v>
      </c>
    </row>
    <row r="7" spans="1:6" ht="10.5" thickBot="1">
      <c r="A7" s="34" t="s">
        <v>0</v>
      </c>
      <c r="B7" s="106" t="s">
        <v>170</v>
      </c>
      <c r="C7" s="48" t="s">
        <v>75</v>
      </c>
      <c r="D7" s="47" t="s">
        <v>7</v>
      </c>
      <c r="E7" s="49">
        <v>2013</v>
      </c>
      <c r="F7" s="42">
        <v>19.99989618186998</v>
      </c>
    </row>
    <row r="8" spans="1:6" ht="10.5" thickBot="1">
      <c r="A8" s="34" t="s">
        <v>0</v>
      </c>
      <c r="B8" s="106" t="s">
        <v>170</v>
      </c>
      <c r="C8" s="48" t="s">
        <v>76</v>
      </c>
      <c r="D8" s="47" t="s">
        <v>7</v>
      </c>
      <c r="E8" s="49">
        <v>2014</v>
      </c>
      <c r="F8" s="42">
        <v>16.000089035021254</v>
      </c>
    </row>
    <row r="9" spans="1:6" ht="10.5" thickBot="1">
      <c r="A9" s="34" t="s">
        <v>0</v>
      </c>
      <c r="B9" s="106" t="s">
        <v>170</v>
      </c>
      <c r="C9" s="48" t="s">
        <v>77</v>
      </c>
      <c r="D9" s="47" t="s">
        <v>7</v>
      </c>
      <c r="E9" s="49">
        <v>2016</v>
      </c>
      <c r="F9" s="42">
        <v>38.00000540233358</v>
      </c>
    </row>
    <row r="10" spans="1:6" ht="10.5" thickBot="1">
      <c r="A10" s="34" t="s">
        <v>0</v>
      </c>
      <c r="B10" s="106" t="s">
        <v>170</v>
      </c>
      <c r="C10" s="48" t="s">
        <v>78</v>
      </c>
      <c r="D10" s="47" t="s">
        <v>7</v>
      </c>
      <c r="E10" s="49">
        <v>2016</v>
      </c>
      <c r="F10" s="42">
        <v>25.000019369945875</v>
      </c>
    </row>
    <row r="11" spans="1:6" ht="10.5" thickBot="1">
      <c r="A11" s="34" t="s">
        <v>0</v>
      </c>
      <c r="B11" s="106" t="s">
        <v>170</v>
      </c>
      <c r="C11" s="48" t="s">
        <v>79</v>
      </c>
      <c r="D11" s="47" t="s">
        <v>7</v>
      </c>
      <c r="E11" s="49">
        <v>2016</v>
      </c>
      <c r="F11" s="42">
        <v>69.0001091224751</v>
      </c>
    </row>
    <row r="12" spans="1:7" ht="10.5" thickBot="1">
      <c r="A12" s="34" t="s">
        <v>0</v>
      </c>
      <c r="B12" s="106" t="s">
        <v>170</v>
      </c>
      <c r="C12" s="48" t="s">
        <v>80</v>
      </c>
      <c r="D12" s="47" t="s">
        <v>7</v>
      </c>
      <c r="E12" s="49">
        <v>2016</v>
      </c>
      <c r="F12" s="42">
        <v>13.999924670074563</v>
      </c>
      <c r="G12" s="52">
        <f>SUM(F3:F12)</f>
        <v>403.33131213683345</v>
      </c>
    </row>
    <row r="14" ht="10.5">
      <c r="A14" s="24" t="s">
        <v>101</v>
      </c>
    </row>
    <row r="15" spans="1:2" ht="31.5" thickBot="1">
      <c r="A15" s="25" t="s">
        <v>3</v>
      </c>
      <c r="B15" s="204" t="s">
        <v>238</v>
      </c>
    </row>
    <row r="16" spans="1:2" ht="10.5" thickBot="1">
      <c r="A16" s="53" t="s">
        <v>0</v>
      </c>
      <c r="B16" s="54">
        <v>700000.4691830936</v>
      </c>
    </row>
    <row r="18" ht="10.5">
      <c r="A18" s="33" t="s">
        <v>97</v>
      </c>
    </row>
    <row r="19" spans="1:3" ht="31.5" thickBot="1">
      <c r="A19" s="26" t="s">
        <v>102</v>
      </c>
      <c r="B19" s="40" t="s">
        <v>324</v>
      </c>
      <c r="C19" s="26" t="s">
        <v>121</v>
      </c>
    </row>
    <row r="20" spans="1:3" ht="10.5" thickBot="1">
      <c r="A20" s="42">
        <v>403.33131213683345</v>
      </c>
      <c r="B20" s="42">
        <v>908.5368264180516</v>
      </c>
      <c r="C20" s="42">
        <v>175347.60749868397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="70" zoomScaleNormal="70" zoomScalePageLayoutView="0" workbookViewId="0" topLeftCell="A14">
      <selection activeCell="I12" sqref="I12"/>
    </sheetView>
  </sheetViews>
  <sheetFormatPr defaultColWidth="11.421875" defaultRowHeight="12.75"/>
  <cols>
    <col min="1" max="1" width="15.421875" style="0" bestFit="1" customWidth="1"/>
    <col min="2" max="2" width="12.28125" style="0" bestFit="1" customWidth="1"/>
    <col min="3" max="3" width="10.140625" style="0" customWidth="1"/>
    <col min="4" max="4" width="9.57421875" style="0" bestFit="1" customWidth="1"/>
    <col min="5" max="5" width="6.57421875" style="0" customWidth="1"/>
    <col min="6" max="6" width="26.7109375" style="0" bestFit="1" customWidth="1"/>
    <col min="7" max="7" width="12.8515625" style="0" customWidth="1"/>
    <col min="8" max="8" width="16.28125" style="0" customWidth="1"/>
    <col min="9" max="9" width="24.8515625" style="0" bestFit="1" customWidth="1"/>
    <col min="10" max="10" width="19.8515625" style="0" bestFit="1" customWidth="1"/>
    <col min="11" max="11" width="15.8515625" style="0" bestFit="1" customWidth="1"/>
  </cols>
  <sheetData>
    <row r="1" spans="1:8" ht="12">
      <c r="A1" s="24" t="s">
        <v>100</v>
      </c>
      <c r="H1" s="132"/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ht="12.75" thickBot="1">
      <c r="A3" s="34" t="s">
        <v>0</v>
      </c>
      <c r="B3" s="47" t="s">
        <v>170</v>
      </c>
      <c r="C3" s="48" t="s">
        <v>16</v>
      </c>
      <c r="D3" s="47" t="s">
        <v>10</v>
      </c>
      <c r="E3" s="49">
        <v>2008</v>
      </c>
      <c r="F3" s="42">
        <v>32</v>
      </c>
    </row>
    <row r="4" spans="1:6" ht="12.75" thickBot="1">
      <c r="A4" s="34" t="s">
        <v>0</v>
      </c>
      <c r="B4" s="47" t="s">
        <v>170</v>
      </c>
      <c r="C4" s="48" t="s">
        <v>47</v>
      </c>
      <c r="D4" s="47" t="s">
        <v>10</v>
      </c>
      <c r="E4" s="49">
        <v>2008</v>
      </c>
      <c r="F4" s="42">
        <v>47.99967081621357</v>
      </c>
    </row>
    <row r="5" spans="1:6" ht="12.75" thickBot="1">
      <c r="A5" s="34" t="s">
        <v>0</v>
      </c>
      <c r="B5" s="47" t="s">
        <v>170</v>
      </c>
      <c r="C5" s="48" t="s">
        <v>48</v>
      </c>
      <c r="D5" s="47" t="s">
        <v>10</v>
      </c>
      <c r="E5" s="49">
        <v>2008</v>
      </c>
      <c r="F5" s="42">
        <v>19.60021668273424</v>
      </c>
    </row>
    <row r="6" spans="1:6" ht="12.75" thickBot="1">
      <c r="A6" s="34" t="s">
        <v>0</v>
      </c>
      <c r="B6" s="47" t="s">
        <v>170</v>
      </c>
      <c r="C6" s="48" t="s">
        <v>49</v>
      </c>
      <c r="D6" s="47" t="s">
        <v>10</v>
      </c>
      <c r="E6" s="49">
        <v>2009</v>
      </c>
      <c r="F6" s="42">
        <v>20.900109938983075</v>
      </c>
    </row>
    <row r="7" spans="1:6" ht="12.75" thickBot="1">
      <c r="A7" s="34" t="s">
        <v>0</v>
      </c>
      <c r="B7" s="47" t="s">
        <v>170</v>
      </c>
      <c r="C7" s="48" t="s">
        <v>50</v>
      </c>
      <c r="D7" s="47" t="s">
        <v>10</v>
      </c>
      <c r="E7" s="49">
        <v>2009</v>
      </c>
      <c r="F7" s="42">
        <v>36.100042303283146</v>
      </c>
    </row>
    <row r="8" spans="1:6" ht="12.75" thickBot="1">
      <c r="A8" s="34" t="s">
        <v>0</v>
      </c>
      <c r="B8" s="47" t="s">
        <v>170</v>
      </c>
      <c r="C8" s="48" t="s">
        <v>52</v>
      </c>
      <c r="D8" s="47" t="s">
        <v>10</v>
      </c>
      <c r="E8" s="49">
        <v>2008</v>
      </c>
      <c r="F8" s="42">
        <v>26.600108869914</v>
      </c>
    </row>
    <row r="9" spans="1:6" ht="12.75" thickBot="1">
      <c r="A9" s="34" t="s">
        <v>0</v>
      </c>
      <c r="B9" s="47" t="s">
        <v>170</v>
      </c>
      <c r="C9" s="48" t="s">
        <v>17</v>
      </c>
      <c r="D9" s="47" t="s">
        <v>10</v>
      </c>
      <c r="E9" s="49">
        <v>2009</v>
      </c>
      <c r="F9" s="42">
        <v>37.210420554040475</v>
      </c>
    </row>
    <row r="10" spans="1:6" ht="12.75" thickBot="1">
      <c r="A10" s="34" t="s">
        <v>0</v>
      </c>
      <c r="B10" s="47" t="s">
        <v>170</v>
      </c>
      <c r="C10" s="48" t="s">
        <v>53</v>
      </c>
      <c r="D10" s="47" t="s">
        <v>10</v>
      </c>
      <c r="E10" s="49">
        <v>2009</v>
      </c>
      <c r="F10" s="42">
        <v>17.100190593900084</v>
      </c>
    </row>
    <row r="11" spans="1:6" ht="12.75" thickBot="1">
      <c r="A11" s="34" t="s">
        <v>0</v>
      </c>
      <c r="B11" s="47" t="s">
        <v>170</v>
      </c>
      <c r="C11" s="48" t="s">
        <v>55</v>
      </c>
      <c r="D11" s="47" t="s">
        <v>10</v>
      </c>
      <c r="E11" s="49">
        <v>2009</v>
      </c>
      <c r="F11" s="42">
        <v>17.10005994798234</v>
      </c>
    </row>
    <row r="12" spans="1:6" ht="12.75" thickBot="1">
      <c r="A12" s="34" t="s">
        <v>0</v>
      </c>
      <c r="B12" s="47" t="s">
        <v>170</v>
      </c>
      <c r="C12" s="48" t="s">
        <v>56</v>
      </c>
      <c r="D12" s="47" t="s">
        <v>10</v>
      </c>
      <c r="E12" s="49">
        <v>2009</v>
      </c>
      <c r="F12" s="42">
        <v>22.799916838676268</v>
      </c>
    </row>
    <row r="13" spans="1:6" ht="12.75" thickBot="1">
      <c r="A13" s="34" t="s">
        <v>0</v>
      </c>
      <c r="B13" s="47" t="s">
        <v>170</v>
      </c>
      <c r="C13" s="48" t="s">
        <v>57</v>
      </c>
      <c r="D13" s="47" t="s">
        <v>10</v>
      </c>
      <c r="E13" s="49">
        <v>2009</v>
      </c>
      <c r="F13" s="42">
        <v>30.399772153020788</v>
      </c>
    </row>
    <row r="14" spans="1:6" ht="12.75" thickBot="1">
      <c r="A14" s="34" t="s">
        <v>0</v>
      </c>
      <c r="B14" s="47" t="s">
        <v>170</v>
      </c>
      <c r="C14" s="48" t="s">
        <v>58</v>
      </c>
      <c r="D14" s="47" t="s">
        <v>10</v>
      </c>
      <c r="E14" s="49">
        <v>2008</v>
      </c>
      <c r="F14" s="42">
        <v>26.60010187873671</v>
      </c>
    </row>
    <row r="15" spans="1:6" ht="12.75" thickBot="1">
      <c r="A15" s="34" t="s">
        <v>0</v>
      </c>
      <c r="B15" s="47" t="s">
        <v>170</v>
      </c>
      <c r="C15" s="48" t="s">
        <v>59</v>
      </c>
      <c r="D15" s="47" t="s">
        <v>10</v>
      </c>
      <c r="E15" s="49">
        <v>2010</v>
      </c>
      <c r="F15" s="42">
        <v>32.29979702261711</v>
      </c>
    </row>
    <row r="16" spans="1:6" ht="12.75" thickBot="1">
      <c r="A16" s="34" t="s">
        <v>0</v>
      </c>
      <c r="B16" s="47" t="s">
        <v>170</v>
      </c>
      <c r="C16" s="48" t="s">
        <v>60</v>
      </c>
      <c r="D16" s="47" t="s">
        <v>10</v>
      </c>
      <c r="E16" s="49">
        <v>2010</v>
      </c>
      <c r="F16" s="42">
        <v>43.70027670419807</v>
      </c>
    </row>
    <row r="17" spans="1:6" ht="12.75" thickBot="1">
      <c r="A17" s="34" t="s">
        <v>0</v>
      </c>
      <c r="B17" s="47" t="s">
        <v>170</v>
      </c>
      <c r="C17" s="48" t="s">
        <v>61</v>
      </c>
      <c r="D17" s="47" t="s">
        <v>10</v>
      </c>
      <c r="E17" s="49">
        <v>2010</v>
      </c>
      <c r="F17" s="42">
        <v>35.40304167795364</v>
      </c>
    </row>
    <row r="18" spans="1:6" ht="12.75" thickBot="1">
      <c r="A18" s="34" t="s">
        <v>0</v>
      </c>
      <c r="B18" s="47" t="s">
        <v>170</v>
      </c>
      <c r="C18" s="48" t="s">
        <v>62</v>
      </c>
      <c r="D18" s="47" t="s">
        <v>10</v>
      </c>
      <c r="E18" s="49">
        <v>2008</v>
      </c>
      <c r="F18" s="42">
        <v>24.00035336847079</v>
      </c>
    </row>
    <row r="19" spans="1:6" ht="12.75" thickBot="1">
      <c r="A19" s="34" t="s">
        <v>0</v>
      </c>
      <c r="B19" s="47" t="s">
        <v>170</v>
      </c>
      <c r="C19" s="48" t="s">
        <v>63</v>
      </c>
      <c r="D19" s="47" t="s">
        <v>10</v>
      </c>
      <c r="E19" s="49">
        <v>2008</v>
      </c>
      <c r="F19" s="42">
        <v>20.000018765368964</v>
      </c>
    </row>
    <row r="20" spans="1:6" s="146" customFormat="1" ht="12.75" thickBot="1">
      <c r="A20" s="48" t="s">
        <v>0</v>
      </c>
      <c r="B20" s="47" t="s">
        <v>170</v>
      </c>
      <c r="C20" s="48" t="s">
        <v>179</v>
      </c>
      <c r="D20" s="48" t="s">
        <v>10</v>
      </c>
      <c r="E20" s="49">
        <v>2021</v>
      </c>
      <c r="F20" s="42">
        <v>11.373105590062112</v>
      </c>
    </row>
    <row r="21" spans="1:6" s="146" customFormat="1" ht="12.75" thickBot="1">
      <c r="A21" s="48" t="s">
        <v>0</v>
      </c>
      <c r="B21" s="47" t="s">
        <v>170</v>
      </c>
      <c r="C21" s="48" t="s">
        <v>180</v>
      </c>
      <c r="D21" s="48" t="s">
        <v>10</v>
      </c>
      <c r="E21" s="49">
        <v>2021</v>
      </c>
      <c r="F21" s="42">
        <v>12.697630057803469</v>
      </c>
    </row>
    <row r="22" spans="1:6" s="146" customFormat="1" ht="12.75" thickBot="1">
      <c r="A22" s="48" t="s">
        <v>0</v>
      </c>
      <c r="B22" s="47" t="s">
        <v>170</v>
      </c>
      <c r="C22" s="48" t="s">
        <v>181</v>
      </c>
      <c r="D22" s="48" t="s">
        <v>10</v>
      </c>
      <c r="E22" s="49">
        <v>2021</v>
      </c>
      <c r="F22" s="42">
        <v>7.0249999999999995</v>
      </c>
    </row>
    <row r="23" spans="1:6" s="146" customFormat="1" ht="12.75" thickBot="1">
      <c r="A23" s="48" t="s">
        <v>0</v>
      </c>
      <c r="B23" s="47" t="s">
        <v>170</v>
      </c>
      <c r="C23" s="48" t="s">
        <v>183</v>
      </c>
      <c r="D23" s="48" t="s">
        <v>10</v>
      </c>
      <c r="E23" s="49">
        <v>2021</v>
      </c>
      <c r="F23" s="42">
        <v>13.362692307692308</v>
      </c>
    </row>
    <row r="24" spans="1:6" s="146" customFormat="1" ht="12.75" thickBot="1">
      <c r="A24" s="48" t="s">
        <v>0</v>
      </c>
      <c r="B24" s="48" t="s">
        <v>139</v>
      </c>
      <c r="C24" s="48" t="s">
        <v>184</v>
      </c>
      <c r="D24" s="48" t="s">
        <v>10</v>
      </c>
      <c r="E24" s="49">
        <v>2021</v>
      </c>
      <c r="F24" s="42">
        <v>16.726190476190474</v>
      </c>
    </row>
    <row r="25" spans="1:12" s="146" customFormat="1" ht="12.75" thickBot="1">
      <c r="A25" s="48" t="s">
        <v>0</v>
      </c>
      <c r="B25" s="47" t="s">
        <v>170</v>
      </c>
      <c r="C25" s="48" t="s">
        <v>143</v>
      </c>
      <c r="D25" s="48" t="s">
        <v>10</v>
      </c>
      <c r="E25" s="49">
        <v>2020</v>
      </c>
      <c r="F25" s="42">
        <v>1.8040531490274307</v>
      </c>
      <c r="G25" s="52">
        <f>SUM(F3:F25)</f>
        <v>552.8027696968691</v>
      </c>
      <c r="H25" s="12"/>
      <c r="I25" s="12"/>
      <c r="J25" s="12"/>
      <c r="K25" s="12"/>
      <c r="L25" s="12"/>
    </row>
    <row r="27" ht="12">
      <c r="A27" s="24" t="s">
        <v>101</v>
      </c>
    </row>
    <row r="28" spans="1:2" ht="31.5" thickBot="1">
      <c r="A28" s="25" t="s">
        <v>3</v>
      </c>
      <c r="B28" s="204" t="s">
        <v>238</v>
      </c>
    </row>
    <row r="29" spans="1:2" ht="12.75" thickBot="1">
      <c r="A29" s="53" t="s">
        <v>0</v>
      </c>
      <c r="B29" s="54">
        <v>750000.1660166748</v>
      </c>
    </row>
    <row r="31" ht="12">
      <c r="A31" s="33" t="s">
        <v>97</v>
      </c>
    </row>
    <row r="32" spans="1:3" ht="60" customHeight="1" thickBot="1">
      <c r="A32" s="26" t="s">
        <v>102</v>
      </c>
      <c r="B32" s="40" t="s">
        <v>324</v>
      </c>
      <c r="C32" s="26" t="s">
        <v>121</v>
      </c>
    </row>
    <row r="33" spans="1:3" ht="12.75" thickBot="1">
      <c r="A33" s="42">
        <v>552.8027696968691</v>
      </c>
      <c r="B33" s="42">
        <v>1012.8222650264406</v>
      </c>
      <c r="C33" s="42">
        <v>165090.02919930982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70" zoomScaleNormal="70" zoomScalePageLayoutView="0" workbookViewId="0" topLeftCell="A1">
      <selection activeCell="F15" sqref="F15"/>
    </sheetView>
  </sheetViews>
  <sheetFormatPr defaultColWidth="11.421875" defaultRowHeight="12.75"/>
  <cols>
    <col min="2" max="2" width="12.28125" style="0" bestFit="1" customWidth="1"/>
    <col min="8" max="8" width="8.421875" style="0" customWidth="1"/>
  </cols>
  <sheetData>
    <row r="1" ht="12">
      <c r="A1" s="24" t="s">
        <v>100</v>
      </c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ht="12.75" thickBot="1">
      <c r="A3" s="27" t="s">
        <v>0</v>
      </c>
      <c r="B3" s="105" t="s">
        <v>170</v>
      </c>
      <c r="C3" s="29" t="s">
        <v>51</v>
      </c>
      <c r="D3" s="28" t="s">
        <v>10</v>
      </c>
      <c r="E3" s="58">
        <v>2010</v>
      </c>
      <c r="F3" s="58">
        <v>11.399568881050362</v>
      </c>
    </row>
    <row r="4" spans="1:6" ht="12.75" thickBot="1">
      <c r="A4" s="27" t="s">
        <v>0</v>
      </c>
      <c r="B4" s="105" t="s">
        <v>170</v>
      </c>
      <c r="C4" s="29" t="s">
        <v>54</v>
      </c>
      <c r="D4" s="28" t="s">
        <v>10</v>
      </c>
      <c r="E4" s="58">
        <v>2010</v>
      </c>
      <c r="F4" s="58">
        <v>7.600049073733285</v>
      </c>
    </row>
    <row r="5" spans="1:6" ht="12.75" thickBot="1">
      <c r="A5" s="27" t="s">
        <v>0</v>
      </c>
      <c r="B5" s="105" t="s">
        <v>170</v>
      </c>
      <c r="C5" s="29" t="s">
        <v>65</v>
      </c>
      <c r="D5" s="28" t="s">
        <v>10</v>
      </c>
      <c r="E5" s="58">
        <v>2009</v>
      </c>
      <c r="F5" s="58">
        <v>24.199656705937425</v>
      </c>
    </row>
    <row r="6" spans="1:6" ht="12.75" thickBot="1">
      <c r="A6" s="27" t="s">
        <v>0</v>
      </c>
      <c r="B6" s="105" t="s">
        <v>170</v>
      </c>
      <c r="C6" s="29" t="s">
        <v>64</v>
      </c>
      <c r="D6" s="28" t="s">
        <v>10</v>
      </c>
      <c r="E6" s="58">
        <v>2012</v>
      </c>
      <c r="F6" s="58">
        <v>30.400156600935485</v>
      </c>
    </row>
    <row r="7" spans="1:6" ht="12.75" thickBot="1">
      <c r="A7" s="27" t="s">
        <v>0</v>
      </c>
      <c r="B7" s="105" t="s">
        <v>170</v>
      </c>
      <c r="C7" s="29" t="s">
        <v>15</v>
      </c>
      <c r="D7" s="28" t="s">
        <v>10</v>
      </c>
      <c r="E7" s="58">
        <v>2006</v>
      </c>
      <c r="F7" s="58">
        <v>7.636763053596322</v>
      </c>
    </row>
    <row r="8" spans="1:6" ht="12.75" thickBot="1">
      <c r="A8" s="27" t="s">
        <v>0</v>
      </c>
      <c r="B8" s="105" t="s">
        <v>170</v>
      </c>
      <c r="C8" s="29" t="s">
        <v>132</v>
      </c>
      <c r="D8" s="28" t="s">
        <v>131</v>
      </c>
      <c r="E8" s="58">
        <v>2012</v>
      </c>
      <c r="F8" s="58">
        <v>43.57058782790933</v>
      </c>
    </row>
    <row r="9" spans="1:8" s="98" customFormat="1" ht="12.75" thickBot="1">
      <c r="A9" s="27" t="s">
        <v>0</v>
      </c>
      <c r="B9" s="105" t="s">
        <v>170</v>
      </c>
      <c r="C9" s="29" t="s">
        <v>148</v>
      </c>
      <c r="D9" s="28" t="s">
        <v>131</v>
      </c>
      <c r="E9" s="58">
        <v>2015</v>
      </c>
      <c r="F9" s="58">
        <v>39.33844453862921</v>
      </c>
      <c r="H9" s="308"/>
    </row>
    <row r="11" ht="12">
      <c r="A11" s="24" t="s">
        <v>101</v>
      </c>
    </row>
    <row r="12" spans="1:2" ht="31.5" thickBot="1">
      <c r="A12" s="25" t="s">
        <v>3</v>
      </c>
      <c r="B12" s="204" t="s">
        <v>238</v>
      </c>
    </row>
    <row r="13" spans="1:2" ht="12.75" thickBot="1">
      <c r="A13" s="53" t="s">
        <v>0</v>
      </c>
      <c r="B13" s="54">
        <v>250000</v>
      </c>
    </row>
    <row r="15" ht="12">
      <c r="A15" s="33" t="s">
        <v>97</v>
      </c>
    </row>
    <row r="16" spans="1:3" ht="52.5" thickBot="1">
      <c r="A16" s="26" t="s">
        <v>102</v>
      </c>
      <c r="B16" s="40" t="s">
        <v>324</v>
      </c>
      <c r="C16" s="26" t="s">
        <v>121</v>
      </c>
    </row>
    <row r="17" spans="1:3" ht="12.75" thickBot="1">
      <c r="A17" s="42">
        <v>164.14522668179143</v>
      </c>
      <c r="B17" s="42">
        <v>382.3312938194516</v>
      </c>
      <c r="C17" s="42">
        <v>114953.35134382034</v>
      </c>
    </row>
    <row r="28" ht="12">
      <c r="C28" s="12"/>
    </row>
    <row r="30" ht="12">
      <c r="C30" s="1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70" zoomScaleNormal="70" zoomScalePageLayoutView="0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5" sqref="I35"/>
    </sheetView>
  </sheetViews>
  <sheetFormatPr defaultColWidth="11.421875" defaultRowHeight="12.75"/>
  <cols>
    <col min="2" max="2" width="12.28125" style="0" bestFit="1" customWidth="1"/>
    <col min="3" max="3" width="29.28125" style="0" bestFit="1" customWidth="1"/>
    <col min="6" max="6" width="14.00390625" style="0" customWidth="1"/>
    <col min="7" max="7" width="8.140625" style="0" customWidth="1"/>
  </cols>
  <sheetData>
    <row r="1" ht="12">
      <c r="A1" s="24" t="s">
        <v>100</v>
      </c>
    </row>
    <row r="2" spans="1:6" ht="48" customHeight="1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411</v>
      </c>
    </row>
    <row r="3" spans="1:6" ht="12.75" thickBot="1">
      <c r="A3" s="41" t="s">
        <v>0</v>
      </c>
      <c r="B3" s="105" t="s">
        <v>169</v>
      </c>
      <c r="C3" s="345" t="s">
        <v>46</v>
      </c>
      <c r="D3" s="28" t="s">
        <v>10</v>
      </c>
      <c r="E3" s="58">
        <v>2012</v>
      </c>
      <c r="F3" s="30">
        <v>5.699999999999999</v>
      </c>
    </row>
    <row r="4" spans="1:6" ht="12.75" thickBot="1">
      <c r="A4" s="41" t="s">
        <v>0</v>
      </c>
      <c r="B4" s="105" t="s">
        <v>169</v>
      </c>
      <c r="C4" s="345" t="s">
        <v>19</v>
      </c>
      <c r="D4" s="28" t="s">
        <v>10</v>
      </c>
      <c r="E4" s="58">
        <v>2012</v>
      </c>
      <c r="F4" s="30">
        <v>41.79999999999999</v>
      </c>
    </row>
    <row r="5" spans="1:6" ht="12.75" thickBot="1">
      <c r="A5" s="41" t="s">
        <v>0</v>
      </c>
      <c r="B5" s="105" t="s">
        <v>169</v>
      </c>
      <c r="C5" s="345" t="s">
        <v>122</v>
      </c>
      <c r="D5" s="28" t="s">
        <v>10</v>
      </c>
      <c r="E5" s="58">
        <v>2012</v>
      </c>
      <c r="F5" s="30">
        <v>48.99</v>
      </c>
    </row>
    <row r="6" spans="1:6" ht="12.75" thickBot="1">
      <c r="A6" s="41" t="s">
        <v>0</v>
      </c>
      <c r="B6" s="105" t="s">
        <v>169</v>
      </c>
      <c r="C6" s="345" t="s">
        <v>123</v>
      </c>
      <c r="D6" s="28" t="s">
        <v>10</v>
      </c>
      <c r="E6" s="58">
        <v>2012</v>
      </c>
      <c r="F6" s="30">
        <v>48.99</v>
      </c>
    </row>
    <row r="7" spans="1:6" s="146" customFormat="1" ht="12.75" thickBot="1">
      <c r="A7" s="41" t="s">
        <v>0</v>
      </c>
      <c r="B7" s="105" t="s">
        <v>168</v>
      </c>
      <c r="C7" s="345" t="s">
        <v>364</v>
      </c>
      <c r="D7" s="28" t="s">
        <v>107</v>
      </c>
      <c r="E7" s="58">
        <v>2017</v>
      </c>
      <c r="F7" s="30">
        <v>192.94162802794293</v>
      </c>
    </row>
    <row r="8" spans="1:6" s="146" customFormat="1" ht="12.75" thickBot="1">
      <c r="A8" s="41" t="s">
        <v>0</v>
      </c>
      <c r="B8" s="105" t="s">
        <v>168</v>
      </c>
      <c r="C8" s="345" t="s">
        <v>365</v>
      </c>
      <c r="D8" s="28" t="s">
        <v>107</v>
      </c>
      <c r="E8" s="58">
        <v>2017</v>
      </c>
      <c r="F8" s="30">
        <v>21.441765057916136</v>
      </c>
    </row>
    <row r="9" spans="1:6" s="146" customFormat="1" ht="12.75" thickBot="1">
      <c r="A9" s="41" t="s">
        <v>0</v>
      </c>
      <c r="B9" s="105" t="s">
        <v>169</v>
      </c>
      <c r="C9" s="345" t="s">
        <v>366</v>
      </c>
      <c r="D9" s="28" t="s">
        <v>10</v>
      </c>
      <c r="E9" s="58">
        <v>2006</v>
      </c>
      <c r="F9" s="30">
        <v>30</v>
      </c>
    </row>
    <row r="10" spans="1:6" s="146" customFormat="1" ht="12.75" thickBot="1">
      <c r="A10" s="41" t="s">
        <v>0</v>
      </c>
      <c r="B10" s="105" t="s">
        <v>169</v>
      </c>
      <c r="C10" s="345" t="s">
        <v>367</v>
      </c>
      <c r="D10" s="28" t="s">
        <v>10</v>
      </c>
      <c r="E10" s="58">
        <v>2006</v>
      </c>
      <c r="F10" s="30">
        <v>40</v>
      </c>
    </row>
    <row r="11" spans="1:6" s="146" customFormat="1" ht="12.75" thickBot="1">
      <c r="A11" s="41" t="s">
        <v>0</v>
      </c>
      <c r="B11" s="105" t="s">
        <v>169</v>
      </c>
      <c r="C11" s="345" t="s">
        <v>378</v>
      </c>
      <c r="D11" s="28" t="s">
        <v>10</v>
      </c>
      <c r="E11" s="58">
        <v>2006</v>
      </c>
      <c r="F11" s="30">
        <v>32</v>
      </c>
    </row>
    <row r="12" spans="1:6" s="146" customFormat="1" ht="12.75" thickBot="1">
      <c r="A12" s="41" t="s">
        <v>0</v>
      </c>
      <c r="B12" s="105" t="s">
        <v>169</v>
      </c>
      <c r="C12" s="345" t="s">
        <v>379</v>
      </c>
      <c r="D12" s="28" t="s">
        <v>10</v>
      </c>
      <c r="E12" s="58">
        <v>2006</v>
      </c>
      <c r="F12" s="30">
        <v>30.00006634240138</v>
      </c>
    </row>
    <row r="13" spans="1:6" s="146" customFormat="1" ht="12.75" thickBot="1">
      <c r="A13" s="41" t="s">
        <v>0</v>
      </c>
      <c r="B13" s="105" t="s">
        <v>169</v>
      </c>
      <c r="C13" s="345" t="s">
        <v>368</v>
      </c>
      <c r="D13" s="28" t="s">
        <v>10</v>
      </c>
      <c r="E13" s="58">
        <v>2006</v>
      </c>
      <c r="F13" s="30">
        <v>28.499800400322364</v>
      </c>
    </row>
    <row r="14" spans="1:6" s="146" customFormat="1" ht="12.75" thickBot="1">
      <c r="A14" s="41" t="s">
        <v>0</v>
      </c>
      <c r="B14" s="105" t="s">
        <v>169</v>
      </c>
      <c r="C14" s="345" t="s">
        <v>380</v>
      </c>
      <c r="D14" s="28" t="s">
        <v>10</v>
      </c>
      <c r="E14" s="58">
        <v>2006</v>
      </c>
      <c r="F14" s="30">
        <v>47.499755097011786</v>
      </c>
    </row>
    <row r="15" spans="1:6" s="146" customFormat="1" ht="12.75" thickBot="1">
      <c r="A15" s="41" t="s">
        <v>0</v>
      </c>
      <c r="B15" s="105" t="s">
        <v>169</v>
      </c>
      <c r="C15" s="345" t="s">
        <v>369</v>
      </c>
      <c r="D15" s="28" t="s">
        <v>10</v>
      </c>
      <c r="E15" s="58">
        <v>2006</v>
      </c>
      <c r="F15" s="30">
        <v>33.99953230998837</v>
      </c>
    </row>
    <row r="16" spans="1:6" s="146" customFormat="1" ht="12.75" thickBot="1">
      <c r="A16" s="41" t="s">
        <v>0</v>
      </c>
      <c r="B16" s="105" t="s">
        <v>169</v>
      </c>
      <c r="C16" s="345" t="s">
        <v>370</v>
      </c>
      <c r="D16" s="28" t="s">
        <v>10</v>
      </c>
      <c r="E16" s="58">
        <v>2006</v>
      </c>
      <c r="F16" s="30">
        <v>49.49994785289674</v>
      </c>
    </row>
    <row r="17" spans="1:6" s="146" customFormat="1" ht="12.75" thickBot="1">
      <c r="A17" s="41" t="s">
        <v>0</v>
      </c>
      <c r="B17" s="105" t="s">
        <v>169</v>
      </c>
      <c r="C17" s="345" t="s">
        <v>371</v>
      </c>
      <c r="D17" s="28" t="s">
        <v>10</v>
      </c>
      <c r="E17" s="58">
        <v>2006</v>
      </c>
      <c r="F17" s="30">
        <v>6.242024891113162</v>
      </c>
    </row>
    <row r="18" spans="1:6" s="146" customFormat="1" ht="12.75" thickBot="1">
      <c r="A18" s="41" t="s">
        <v>0</v>
      </c>
      <c r="B18" s="105" t="s">
        <v>169</v>
      </c>
      <c r="C18" s="345" t="s">
        <v>372</v>
      </c>
      <c r="D18" s="28" t="s">
        <v>10</v>
      </c>
      <c r="E18" s="58">
        <v>2009</v>
      </c>
      <c r="F18" s="30">
        <v>2.689428735467202</v>
      </c>
    </row>
    <row r="19" spans="1:6" s="146" customFormat="1" ht="12.75" thickBot="1">
      <c r="A19" s="41" t="s">
        <v>0</v>
      </c>
      <c r="B19" s="105" t="s">
        <v>169</v>
      </c>
      <c r="C19" s="345" t="s">
        <v>373</v>
      </c>
      <c r="D19" s="28" t="s">
        <v>10</v>
      </c>
      <c r="E19" s="58">
        <v>2006</v>
      </c>
      <c r="F19" s="30">
        <v>4.299820466786356</v>
      </c>
    </row>
    <row r="20" spans="1:6" s="146" customFormat="1" ht="12.75" thickBot="1">
      <c r="A20" s="41" t="s">
        <v>0</v>
      </c>
      <c r="B20" s="105" t="s">
        <v>169</v>
      </c>
      <c r="C20" s="345" t="s">
        <v>375</v>
      </c>
      <c r="D20" s="28" t="s">
        <v>10</v>
      </c>
      <c r="E20" s="58">
        <v>2011</v>
      </c>
      <c r="F20" s="30">
        <v>10.44975297552212</v>
      </c>
    </row>
    <row r="21" spans="1:6" s="146" customFormat="1" ht="12.75" thickBot="1">
      <c r="A21" s="41" t="s">
        <v>0</v>
      </c>
      <c r="B21" s="105" t="s">
        <v>169</v>
      </c>
      <c r="C21" s="345" t="s">
        <v>376</v>
      </c>
      <c r="D21" s="28" t="s">
        <v>10</v>
      </c>
      <c r="E21" s="58">
        <v>2011</v>
      </c>
      <c r="F21" s="30">
        <v>44.07983715870008</v>
      </c>
    </row>
    <row r="22" spans="1:6" s="146" customFormat="1" ht="12.75" thickBot="1">
      <c r="A22" s="41" t="s">
        <v>0</v>
      </c>
      <c r="B22" s="105" t="s">
        <v>139</v>
      </c>
      <c r="C22" s="345" t="s">
        <v>377</v>
      </c>
      <c r="D22" s="28" t="s">
        <v>10</v>
      </c>
      <c r="E22" s="58">
        <v>2021</v>
      </c>
      <c r="F22" s="30">
        <v>17.726</v>
      </c>
    </row>
    <row r="23" spans="1:6" s="146" customFormat="1" ht="12.75" thickBot="1">
      <c r="A23" s="41" t="s">
        <v>0</v>
      </c>
      <c r="B23" s="105" t="s">
        <v>169</v>
      </c>
      <c r="C23" s="345" t="s">
        <v>381</v>
      </c>
      <c r="D23" s="28" t="s">
        <v>218</v>
      </c>
      <c r="E23" s="58">
        <v>2023</v>
      </c>
      <c r="F23" s="30">
        <v>21.224099965510835</v>
      </c>
    </row>
    <row r="24" spans="1:6" s="146" customFormat="1" ht="12.75" thickBot="1">
      <c r="A24" s="41" t="s">
        <v>0</v>
      </c>
      <c r="B24" s="105" t="s">
        <v>169</v>
      </c>
      <c r="C24" s="345" t="s">
        <v>374</v>
      </c>
      <c r="D24" s="28" t="s">
        <v>7</v>
      </c>
      <c r="E24" s="58">
        <v>2011</v>
      </c>
      <c r="F24" s="30">
        <v>11.57126874021034</v>
      </c>
    </row>
    <row r="25" spans="1:6" s="146" customFormat="1" ht="12.75" thickBot="1">
      <c r="A25" s="41" t="s">
        <v>0</v>
      </c>
      <c r="B25" s="105" t="s">
        <v>169</v>
      </c>
      <c r="C25" s="345" t="s">
        <v>382</v>
      </c>
      <c r="D25" s="28" t="s">
        <v>7</v>
      </c>
      <c r="E25" s="58">
        <v>2008</v>
      </c>
      <c r="F25" s="30">
        <v>40.96595524972699</v>
      </c>
    </row>
    <row r="26" spans="1:6" s="146" customFormat="1" ht="12.75" thickBot="1">
      <c r="A26" s="41" t="s">
        <v>0</v>
      </c>
      <c r="B26" s="105" t="s">
        <v>139</v>
      </c>
      <c r="C26" s="345" t="s">
        <v>425</v>
      </c>
      <c r="D26" s="28" t="s">
        <v>10</v>
      </c>
      <c r="E26" s="58">
        <v>2023</v>
      </c>
      <c r="F26" s="30">
        <v>2.4499999999999997</v>
      </c>
    </row>
    <row r="27" spans="1:6" s="146" customFormat="1" ht="12.75" thickBot="1">
      <c r="A27" s="41" t="s">
        <v>0</v>
      </c>
      <c r="B27" s="105" t="s">
        <v>139</v>
      </c>
      <c r="C27" s="345" t="s">
        <v>426</v>
      </c>
      <c r="D27" s="28" t="s">
        <v>10</v>
      </c>
      <c r="E27" s="58">
        <v>2024</v>
      </c>
      <c r="F27" s="30">
        <v>1.2500000000000002</v>
      </c>
    </row>
    <row r="28" spans="1:6" s="146" customFormat="1" ht="12.75" thickBot="1">
      <c r="A28" s="41" t="s">
        <v>0</v>
      </c>
      <c r="B28" s="105" t="s">
        <v>169</v>
      </c>
      <c r="C28" s="345" t="s">
        <v>427</v>
      </c>
      <c r="D28" s="28" t="s">
        <v>10</v>
      </c>
      <c r="E28" s="58">
        <v>2022</v>
      </c>
      <c r="F28" s="30">
        <v>7.627310298945351</v>
      </c>
    </row>
    <row r="29" spans="1:6" s="146" customFormat="1" ht="12.75" thickBot="1">
      <c r="A29" s="41" t="s">
        <v>0</v>
      </c>
      <c r="B29" s="105" t="s">
        <v>169</v>
      </c>
      <c r="C29" s="345" t="s">
        <v>428</v>
      </c>
      <c r="D29" s="28" t="s">
        <v>10</v>
      </c>
      <c r="E29" s="58">
        <v>2022</v>
      </c>
      <c r="F29" s="30">
        <v>20.444589771678142</v>
      </c>
    </row>
    <row r="30" spans="1:6" s="146" customFormat="1" ht="12.75" thickBot="1">
      <c r="A30" s="41" t="s">
        <v>0</v>
      </c>
      <c r="B30" s="105" t="s">
        <v>172</v>
      </c>
      <c r="C30" s="345" t="s">
        <v>429</v>
      </c>
      <c r="D30" s="28" t="s">
        <v>91</v>
      </c>
      <c r="E30" s="58" t="s">
        <v>284</v>
      </c>
      <c r="F30" s="30">
        <v>72.9363532797516</v>
      </c>
    </row>
    <row r="31" spans="1:6" s="146" customFormat="1" ht="12.75" thickBot="1">
      <c r="A31" s="41" t="s">
        <v>0</v>
      </c>
      <c r="B31" s="105" t="s">
        <v>169</v>
      </c>
      <c r="C31" s="345" t="s">
        <v>440</v>
      </c>
      <c r="D31" s="28" t="s">
        <v>10</v>
      </c>
      <c r="E31" s="58">
        <v>2006</v>
      </c>
      <c r="F31" s="30">
        <v>9.610933021999253</v>
      </c>
    </row>
    <row r="32" spans="1:8" s="146" customFormat="1" ht="12.75" thickBot="1">
      <c r="A32" s="41" t="s">
        <v>0</v>
      </c>
      <c r="B32" s="105" t="s">
        <v>169</v>
      </c>
      <c r="C32" s="345" t="s">
        <v>430</v>
      </c>
      <c r="D32" s="28" t="s">
        <v>10</v>
      </c>
      <c r="E32" s="58">
        <v>2020</v>
      </c>
      <c r="F32" s="30">
        <v>11.620747145111142</v>
      </c>
      <c r="G32" s="453">
        <f>SUM(F8:F32,F3:F6)</f>
        <v>743.6089887610593</v>
      </c>
      <c r="H32" s="12"/>
    </row>
    <row r="34" ht="12">
      <c r="A34" s="24" t="s">
        <v>101</v>
      </c>
    </row>
    <row r="35" spans="1:2" ht="31.5" thickBot="1">
      <c r="A35" s="25" t="s">
        <v>3</v>
      </c>
      <c r="B35" s="204" t="s">
        <v>238</v>
      </c>
    </row>
    <row r="36" spans="1:2" ht="12.75" thickBot="1">
      <c r="A36" s="53" t="s">
        <v>0</v>
      </c>
      <c r="B36" s="54">
        <v>1000000</v>
      </c>
    </row>
    <row r="38" ht="12">
      <c r="A38" s="33" t="s">
        <v>97</v>
      </c>
    </row>
    <row r="39" spans="1:3" ht="52.5" thickBot="1">
      <c r="A39" s="26" t="s">
        <v>102</v>
      </c>
      <c r="B39" s="40" t="s">
        <v>324</v>
      </c>
      <c r="C39" s="26" t="s">
        <v>121</v>
      </c>
    </row>
    <row r="40" spans="1:3" ht="12.75" thickBot="1">
      <c r="A40" s="42">
        <v>743.6089887610594</v>
      </c>
      <c r="B40" s="42">
        <v>1109.1177559492908</v>
      </c>
      <c r="C40" s="42">
        <v>305774.77351147664</v>
      </c>
    </row>
    <row r="42" s="152" customFormat="1" ht="12">
      <c r="A42" s="450" t="s">
        <v>406</v>
      </c>
    </row>
    <row r="43" s="152" customFormat="1" ht="12">
      <c r="A43" s="200" t="s">
        <v>408</v>
      </c>
    </row>
    <row r="44" s="152" customFormat="1" ht="12">
      <c r="A44" s="200" t="s">
        <v>410</v>
      </c>
    </row>
    <row r="45" s="152" customFormat="1" ht="12">
      <c r="A45" s="200" t="s">
        <v>409</v>
      </c>
    </row>
    <row r="46" s="152" customFormat="1" ht="12">
      <c r="A46" s="200" t="s">
        <v>407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73" zoomScaleNormal="73" zoomScalePageLayoutView="0" workbookViewId="0" topLeftCell="A1">
      <selection activeCell="G8" sqref="G8"/>
    </sheetView>
  </sheetViews>
  <sheetFormatPr defaultColWidth="10.8515625" defaultRowHeight="12.75"/>
  <cols>
    <col min="1" max="1" width="11.421875" style="0" customWidth="1"/>
    <col min="2" max="2" width="12.28125" style="0" bestFit="1" customWidth="1"/>
    <col min="3" max="3" width="18.140625" style="0" bestFit="1" customWidth="1"/>
    <col min="4" max="6" width="11.421875" style="0" customWidth="1"/>
    <col min="7" max="7" width="10.8515625" style="152" customWidth="1"/>
    <col min="8" max="8" width="3.28125" style="152" bestFit="1" customWidth="1"/>
    <col min="9" max="16384" width="10.8515625" style="152" customWidth="1"/>
  </cols>
  <sheetData>
    <row r="1" ht="12">
      <c r="A1" s="24" t="s">
        <v>100</v>
      </c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ht="12.75" thickBot="1">
      <c r="A3" s="27" t="s">
        <v>0</v>
      </c>
      <c r="B3" s="105" t="s">
        <v>169</v>
      </c>
      <c r="C3" s="345" t="s">
        <v>71</v>
      </c>
      <c r="D3" s="28" t="s">
        <v>7</v>
      </c>
      <c r="E3" s="58">
        <v>2012</v>
      </c>
      <c r="F3" s="30">
        <v>77.66849537742559</v>
      </c>
    </row>
    <row r="4" spans="1:6" ht="12.75" thickBot="1">
      <c r="A4" s="27" t="s">
        <v>0</v>
      </c>
      <c r="B4" s="105" t="s">
        <v>169</v>
      </c>
      <c r="C4" s="345" t="s">
        <v>108</v>
      </c>
      <c r="D4" s="28" t="s">
        <v>7</v>
      </c>
      <c r="E4" s="58">
        <v>2009</v>
      </c>
      <c r="F4" s="30">
        <v>15</v>
      </c>
    </row>
    <row r="5" spans="1:6" ht="12.75" thickBot="1">
      <c r="A5" s="27" t="s">
        <v>0</v>
      </c>
      <c r="B5" s="105" t="s">
        <v>169</v>
      </c>
      <c r="C5" s="345" t="s">
        <v>18</v>
      </c>
      <c r="D5" s="28" t="s">
        <v>7</v>
      </c>
      <c r="E5" s="58">
        <v>2011</v>
      </c>
      <c r="F5" s="30">
        <v>44.428731259789664</v>
      </c>
    </row>
    <row r="6" spans="1:6" ht="12.75" thickBot="1">
      <c r="A6" s="27" t="s">
        <v>0</v>
      </c>
      <c r="B6" s="105" t="s">
        <v>169</v>
      </c>
      <c r="C6" s="345" t="s">
        <v>109</v>
      </c>
      <c r="D6" s="28" t="s">
        <v>7</v>
      </c>
      <c r="E6" s="58">
        <v>2017</v>
      </c>
      <c r="F6" s="30">
        <v>6.941262464984162</v>
      </c>
    </row>
    <row r="7" spans="1:6" ht="12.75" thickBot="1">
      <c r="A7" s="27" t="s">
        <v>0</v>
      </c>
      <c r="B7" s="105" t="s">
        <v>169</v>
      </c>
      <c r="C7" s="345" t="s">
        <v>110</v>
      </c>
      <c r="D7" s="28" t="s">
        <v>7</v>
      </c>
      <c r="E7" s="58">
        <v>2017</v>
      </c>
      <c r="F7" s="30">
        <v>30.430813719498563</v>
      </c>
    </row>
    <row r="8" spans="1:8" ht="12.75" thickBot="1">
      <c r="A8" s="27" t="s">
        <v>0</v>
      </c>
      <c r="B8" s="105" t="s">
        <v>168</v>
      </c>
      <c r="C8" s="345" t="s">
        <v>111</v>
      </c>
      <c r="D8" s="28" t="s">
        <v>107</v>
      </c>
      <c r="E8" s="58">
        <v>2017</v>
      </c>
      <c r="F8" s="30">
        <v>103.32745129842891</v>
      </c>
      <c r="G8" s="201">
        <f>SUM(F3:F8)</f>
        <v>277.7967541201269</v>
      </c>
      <c r="H8" s="201"/>
    </row>
    <row r="10" ht="12">
      <c r="A10" s="24" t="s">
        <v>101</v>
      </c>
    </row>
    <row r="11" spans="1:2" ht="31.5" thickBot="1">
      <c r="A11" s="25" t="s">
        <v>3</v>
      </c>
      <c r="B11" s="204" t="s">
        <v>238</v>
      </c>
    </row>
    <row r="12" spans="1:2" ht="12.75" thickBot="1">
      <c r="A12" s="53" t="s">
        <v>0</v>
      </c>
      <c r="B12" s="54">
        <v>750000.1566324378</v>
      </c>
    </row>
    <row r="14" ht="12">
      <c r="A14" s="33" t="s">
        <v>97</v>
      </c>
    </row>
    <row r="15" spans="1:3" ht="52.5" thickBot="1">
      <c r="A15" s="26" t="s">
        <v>102</v>
      </c>
      <c r="B15" s="40" t="s">
        <v>324</v>
      </c>
      <c r="C15" s="26" t="s">
        <v>121</v>
      </c>
    </row>
    <row r="16" spans="1:3" ht="12.75" thickBot="1">
      <c r="A16" s="42">
        <v>277.7967541201269</v>
      </c>
      <c r="B16" s="42">
        <v>685.3457057949145</v>
      </c>
      <c r="C16" s="42">
        <v>200467.45172143212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80" zoomScaleNormal="80" zoomScalePageLayoutView="0" workbookViewId="0" topLeftCell="A1">
      <selection activeCell="J5" sqref="J5"/>
    </sheetView>
  </sheetViews>
  <sheetFormatPr defaultColWidth="11.421875" defaultRowHeight="12.75"/>
  <cols>
    <col min="2" max="2" width="12.28125" style="0" bestFit="1" customWidth="1"/>
    <col min="3" max="3" width="18.140625" style="0" bestFit="1" customWidth="1"/>
  </cols>
  <sheetData>
    <row r="1" ht="12">
      <c r="A1" s="24" t="s">
        <v>100</v>
      </c>
    </row>
    <row r="2" spans="1:6" ht="42" thickBot="1">
      <c r="A2" s="25" t="s">
        <v>3</v>
      </c>
      <c r="B2" s="26" t="s">
        <v>13</v>
      </c>
      <c r="C2" s="25" t="s">
        <v>4</v>
      </c>
      <c r="D2" s="26" t="s">
        <v>5</v>
      </c>
      <c r="E2" s="25" t="s">
        <v>83</v>
      </c>
      <c r="F2" s="26" t="s">
        <v>82</v>
      </c>
    </row>
    <row r="3" spans="1:6" ht="12.75" thickBot="1">
      <c r="A3" s="27" t="s">
        <v>0</v>
      </c>
      <c r="B3" s="105" t="s">
        <v>170</v>
      </c>
      <c r="C3" s="29" t="s">
        <v>112</v>
      </c>
      <c r="D3" s="28" t="s">
        <v>7</v>
      </c>
      <c r="E3" s="58">
        <v>2008</v>
      </c>
      <c r="F3" s="30">
        <v>252.62461676239042</v>
      </c>
    </row>
    <row r="4" spans="1:6" ht="12.75" thickBot="1">
      <c r="A4" s="27" t="s">
        <v>0</v>
      </c>
      <c r="B4" s="105" t="s">
        <v>170</v>
      </c>
      <c r="C4" s="29" t="s">
        <v>113</v>
      </c>
      <c r="D4" s="28" t="s">
        <v>7</v>
      </c>
      <c r="E4" s="58">
        <v>2014</v>
      </c>
      <c r="F4" s="30">
        <v>136</v>
      </c>
    </row>
    <row r="5" spans="1:6" ht="12.75" thickBot="1">
      <c r="A5" s="27" t="s">
        <v>0</v>
      </c>
      <c r="B5" s="105" t="s">
        <v>170</v>
      </c>
      <c r="C5" s="29" t="s">
        <v>114</v>
      </c>
      <c r="D5" s="28" t="s">
        <v>7</v>
      </c>
      <c r="E5" s="58">
        <v>2017</v>
      </c>
      <c r="F5" s="30">
        <v>239</v>
      </c>
    </row>
    <row r="6" spans="1:8" ht="12.75" thickBot="1">
      <c r="A6" s="27" t="s">
        <v>0</v>
      </c>
      <c r="B6" s="105" t="s">
        <v>170</v>
      </c>
      <c r="C6" s="29" t="s">
        <v>115</v>
      </c>
      <c r="D6" s="28" t="s">
        <v>7</v>
      </c>
      <c r="E6" s="58">
        <v>2017</v>
      </c>
      <c r="F6" s="30">
        <v>22</v>
      </c>
      <c r="G6" s="52">
        <f>SUM(F3:F6)</f>
        <v>649.6246167623904</v>
      </c>
      <c r="H6" s="52"/>
    </row>
    <row r="8" ht="12">
      <c r="A8" s="24" t="s">
        <v>101</v>
      </c>
    </row>
    <row r="9" spans="1:2" ht="31.5" thickBot="1">
      <c r="A9" s="25" t="s">
        <v>3</v>
      </c>
      <c r="B9" s="204" t="s">
        <v>238</v>
      </c>
    </row>
    <row r="10" spans="1:2" ht="12.75" thickBot="1">
      <c r="A10" s="53" t="s">
        <v>0</v>
      </c>
      <c r="B10" s="54">
        <v>1000000</v>
      </c>
    </row>
    <row r="12" ht="12">
      <c r="A12" s="33" t="s">
        <v>97</v>
      </c>
    </row>
    <row r="13" spans="1:3" ht="52.5" thickBot="1">
      <c r="A13" s="26" t="s">
        <v>102</v>
      </c>
      <c r="B13" s="40" t="s">
        <v>324</v>
      </c>
      <c r="C13" s="26" t="s">
        <v>121</v>
      </c>
    </row>
    <row r="14" spans="1:3" ht="12.75" thickBot="1">
      <c r="A14" s="42">
        <v>649.6246167623904</v>
      </c>
      <c r="B14" s="42">
        <v>1589.6898838339525</v>
      </c>
      <c r="C14" s="42">
        <v>306810.14757995284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</dc:creator>
  <cp:keywords/>
  <dc:description/>
  <cp:lastModifiedBy>Rebollo Miguel, Maria</cp:lastModifiedBy>
  <cp:lastPrinted>2023-02-09T12:47:21Z</cp:lastPrinted>
  <dcterms:created xsi:type="dcterms:W3CDTF">2017-01-11T10:49:51Z</dcterms:created>
  <dcterms:modified xsi:type="dcterms:W3CDTF">2023-03-14T13:57:39Z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-329135745</vt:i4>
  </property>
  <property fmtid="{D5CDD505-2E9C-101B-9397-08002B2CF9AE}" pid="3" name="_NewReviewCycle">
    <vt:lpwstr/>
  </property>
  <property fmtid="{D5CDD505-2E9C-101B-9397-08002B2CF9AE}" pid="4" name="_EmailSubject">
    <vt:lpwstr>Links EINF-IS 2022: Informe de Retornos de la Financiación Verde 2022</vt:lpwstr>
  </property>
  <property fmtid="{D5CDD505-2E9C-101B-9397-08002B2CF9AE}" pid="5" name="_AuthorEmail">
    <vt:lpwstr>mrebollo@iberdrola.es</vt:lpwstr>
  </property>
  <property fmtid="{D5CDD505-2E9C-101B-9397-08002B2CF9AE}" pid="6" name="_AuthorEmailDisplayName">
    <vt:lpwstr>Rebollo Miguel, Maria</vt:lpwstr>
  </property>
  <property fmtid="{D5CDD505-2E9C-101B-9397-08002B2CF9AE}" pid="7" name="_PreviousAdHocReviewCycleID">
    <vt:i4>-1914202506</vt:i4>
  </property>
  <property fmtid="{D5CDD505-2E9C-101B-9397-08002B2CF9AE}" pid="8" name="MSIP_Label_019c027e-33b7-45fc-a572-8ffa5d09ec36_Enabled">
    <vt:lpwstr>true</vt:lpwstr>
  </property>
  <property fmtid="{D5CDD505-2E9C-101B-9397-08002B2CF9AE}" pid="9" name="MSIP_Label_019c027e-33b7-45fc-a572-8ffa5d09ec36_SetDate">
    <vt:lpwstr>2023-03-14T13:57:39Z</vt:lpwstr>
  </property>
  <property fmtid="{D5CDD505-2E9C-101B-9397-08002B2CF9AE}" pid="10" name="MSIP_Label_019c027e-33b7-45fc-a572-8ffa5d09ec36_Method">
    <vt:lpwstr>Standard</vt:lpwstr>
  </property>
  <property fmtid="{D5CDD505-2E9C-101B-9397-08002B2CF9AE}" pid="11" name="MSIP_Label_019c027e-33b7-45fc-a572-8ffa5d09ec36_Name">
    <vt:lpwstr>Internal Use</vt:lpwstr>
  </property>
  <property fmtid="{D5CDD505-2E9C-101B-9397-08002B2CF9AE}" pid="12" name="MSIP_Label_019c027e-33b7-45fc-a572-8ffa5d09ec36_SiteId">
    <vt:lpwstr>031a09bc-a2bf-44df-888e-4e09355b7a24</vt:lpwstr>
  </property>
  <property fmtid="{D5CDD505-2E9C-101B-9397-08002B2CF9AE}" pid="13" name="MSIP_Label_019c027e-33b7-45fc-a572-8ffa5d09ec36_ActionId">
    <vt:lpwstr>d7bda984-f2c3-4744-bcd9-30bba0531c4f</vt:lpwstr>
  </property>
  <property fmtid="{D5CDD505-2E9C-101B-9397-08002B2CF9AE}" pid="14" name="MSIP_Label_019c027e-33b7-45fc-a572-8ffa5d09ec36_ContentBits">
    <vt:lpwstr>2</vt:lpwstr>
  </property>
</Properties>
</file>