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SULTADOS\2025\Q2 2025\DEFINITIVOS\"/>
    </mc:Choice>
  </mc:AlternateContent>
  <xr:revisionPtr revIDLastSave="0" documentId="13_ncr:1_{77528B3E-DABF-4F6A-9DB7-C535C143E3DF}" xr6:coauthVersionLast="47" xr6:coauthVersionMax="47" xr10:uidLastSave="{00000000-0000-0000-0000-000000000000}"/>
  <bookViews>
    <workbookView xWindow="43095" yWindow="0" windowWidth="14610" windowHeight="15585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5" l="1"/>
  <c r="D29" i="5"/>
  <c r="D28" i="5"/>
  <c r="D27" i="5"/>
  <c r="D26" i="5"/>
  <c r="D25" i="5"/>
  <c r="D24" i="5"/>
  <c r="D23" i="5"/>
  <c r="D21" i="5"/>
  <c r="C22" i="5"/>
  <c r="B22" i="5"/>
  <c r="B30" i="5" s="1"/>
  <c r="D30" i="5" l="1"/>
  <c r="D22" i="5"/>
  <c r="D91" i="7" l="1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8" i="7"/>
  <c r="D57" i="7"/>
  <c r="D56" i="7"/>
  <c r="D55" i="7"/>
  <c r="D54" i="7"/>
  <c r="D53" i="7"/>
  <c r="D52" i="7"/>
  <c r="D51" i="7"/>
  <c r="D50" i="7"/>
  <c r="D49" i="7"/>
  <c r="D45" i="7" l="1"/>
  <c r="D43" i="7"/>
  <c r="D42" i="7"/>
  <c r="D41" i="7"/>
  <c r="D40" i="7"/>
  <c r="D39" i="7"/>
  <c r="D38" i="7"/>
  <c r="D37" i="7"/>
  <c r="D36" i="7"/>
  <c r="D35" i="7"/>
  <c r="D34" i="7"/>
  <c r="D33" i="7"/>
  <c r="D32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C6" i="12" l="1"/>
  <c r="C9" i="5" l="1"/>
  <c r="B9" i="5"/>
  <c r="B6" i="5" l="1"/>
  <c r="C6" i="10" l="1"/>
  <c r="B6" i="9"/>
  <c r="C6" i="3"/>
  <c r="A6" i="1"/>
  <c r="A9" i="10" l="1"/>
  <c r="D60" i="7" l="1"/>
  <c r="D93" i="7"/>
</calcChain>
</file>

<file path=xl/sharedStrings.xml><?xml version="1.0" encoding="utf-8"?>
<sst xmlns="http://schemas.openxmlformats.org/spreadsheetml/2006/main" count="368" uniqueCount="178">
  <si>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</si>
  <si>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</si>
  <si>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</si>
  <si>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</si>
  <si>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</si>
  <si>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</si>
  <si>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</si>
  <si>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</si>
  <si>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</si>
  <si>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</si>
  <si>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</si>
  <si>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</si>
  <si>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</si>
  <si>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</si>
  <si>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</si>
  <si>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</si>
  <si>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</si>
  <si>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</si>
  <si>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</si>
  <si>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</si>
  <si>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</si>
  <si>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</si>
  <si>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</si>
  <si>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</si>
  <si>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</si>
  <si>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</si>
  <si>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</si>
  <si>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</si>
  <si>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</si>
  <si>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</si>
  <si>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</si>
  <si>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</si>
  <si>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</si>
  <si>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</si>
  <si>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</si>
  <si>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</si>
  <si>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</si>
  <si>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</si>
  <si>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</si>
  <si>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Otros Negocios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</si>
  <si>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</si>
  <si>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</si>
  <si>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</si>
  <si>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</si>
  <si>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</si>
  <si>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</si>
  <si>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</si>
  <si>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</si>
  <si>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</si>
  <si>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</si>
  <si>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</si>
  <si>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</si>
  <si>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</si>
  <si>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</si>
  <si>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</si>
  <si>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</si>
  <si>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</si>
  <si>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</si>
  <si>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</si>
  <si>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</si>
  <si>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</si>
  <si>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</si>
  <si>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</si>
  <si>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</si>
  <si>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</si>
  <si>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</si>
  <si>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</si>
  <si>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</si>
  <si>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</si>
  <si>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</si>
  <si>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</si>
  <si>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</si>
  <si>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</si>
  <si>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</si>
  <si>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</si>
  <si>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</si>
  <si>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</si>
  <si>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</si>
  <si>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</si>
  <si>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</si>
  <si>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</si>
  <si>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</si>
  <si>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</si>
  <si>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</si>
  <si>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</si>
  <si>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</si>
  <si>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</si>
  <si>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</si>
  <si>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</si>
  <si>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</si>
  <si>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</si>
  <si>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</si>
  <si>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</si>
  <si>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</si>
  <si>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</si>
  <si>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</si>
  <si>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</si>
  <si>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</si>
  <si>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</si>
  <si>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</si>
  <si>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</si>
  <si>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</si>
  <si>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</si>
  <si>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</si>
  <si>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</si>
  <si>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</si>
  <si>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</si>
  <si>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</si>
  <si>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</si>
  <si>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</si>
  <si>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</si>
  <si>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</si>
  <si>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</si>
  <si>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</si>
  <si>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</si>
  <si>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</si>
  <si>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</si>
  <si>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</si>
  <si>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</si>
  <si>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Activos mantenidos para su enajenación</t>
  </si>
  <si>
    <t>NEGOCIO PRODUCCIÓN DE ELECTRICIDAD Y CLIENTES</t>
  </si>
  <si>
    <t>Inversión autocartera</t>
  </si>
  <si>
    <t>Pasivos vinculados con activos mantenidos para su enajenación</t>
  </si>
  <si>
    <t>MEXICO</t>
  </si>
  <si>
    <t>CUENTA POR PAÍSES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</si>
  <si>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</si>
  <si>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</si>
  <si>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</si>
  <si>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</si>
  <si>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Corporación y Ajustes (*)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</si>
  <si>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</si>
  <si>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</si>
  <si>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</si>
  <si>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</si>
  <si>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</si>
  <si>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</si>
  <si>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</si>
  <si>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Dividendo sociedades equity</t>
  </si>
  <si>
    <t>Inversiones Brutas</t>
  </si>
  <si>
    <t>Minoritarios (+)</t>
  </si>
  <si>
    <t>Amortiz y Provisiones (+)</t>
  </si>
  <si>
    <t>Ingresos a Distribuir</t>
  </si>
  <si>
    <t>Beneficio sociedades equity</t>
  </si>
  <si>
    <t>Actualización Financiera Provisiones</t>
  </si>
  <si>
    <t>Deducibilidad Fiscal Fondo de Comercio</t>
  </si>
  <si>
    <t>Otros ajustes P&amp;L (+)</t>
  </si>
  <si>
    <t>Pago de dividendos accionistas Iberdrola</t>
  </si>
  <si>
    <t>Total aplicaciones de Cash Flow:</t>
  </si>
  <si>
    <t>Var</t>
  </si>
  <si>
    <t>Arrendamientos</t>
  </si>
  <si>
    <t xml:space="preserve">  Otros pasivos financieros  no corrientes</t>
  </si>
  <si>
    <t>Producción de Electricidad y Clientes(*)</t>
  </si>
  <si>
    <t xml:space="preserve"> RDO. SOCIEDADES MÉTODO DE PARTICIPACIÓN</t>
  </si>
  <si>
    <t>Marzo 2024</t>
  </si>
  <si>
    <t xml:space="preserve">ESPAÑA </t>
  </si>
  <si>
    <t>Producción de Electricidad y Clientes</t>
  </si>
  <si>
    <t>Bono Híbrido</t>
  </si>
  <si>
    <t>Junio
2025</t>
  </si>
  <si>
    <t>Junio
2024</t>
  </si>
  <si>
    <t>Corporación y Ajustes</t>
  </si>
  <si>
    <t>Junio 2025</t>
  </si>
  <si>
    <t>Junio 2024</t>
  </si>
  <si>
    <t xml:space="preserve"> Junio 2025</t>
  </si>
  <si>
    <t xml:space="preserve"> Junio 2024</t>
  </si>
  <si>
    <t xml:space="preserve"> FFO </t>
  </si>
  <si>
    <t>Desinversiones y transacciones con minoritarios</t>
  </si>
  <si>
    <t>Entrada Perímetro de consolidación ENW</t>
  </si>
  <si>
    <t>Junio</t>
  </si>
  <si>
    <t>CUENTA DE PÉRDIDAS Y GANANCIAS POR TRIMESTRE</t>
  </si>
  <si>
    <t xml:space="preserve"> ENE-MAR 2024</t>
  </si>
  <si>
    <t xml:space="preserve"> ABR-JUN 2024</t>
  </si>
  <si>
    <t>GASTOS OPERATIVOS NETOS</t>
  </si>
  <si>
    <t>Gastos Financiero</t>
  </si>
  <si>
    <t>Ingreso Financiero</t>
  </si>
  <si>
    <t>RDO. SOCIEDADES MÉTODO DE PARTICIPACIÓN</t>
  </si>
  <si>
    <t xml:space="preserve"> ENE-MAR 2025</t>
  </si>
  <si>
    <t xml:space="preserve"> ABR-JUN 2025</t>
  </si>
  <si>
    <t xml:space="preserve">M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</si>
</sst>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_-* #,##0\ _€_-;\-* #,##0\ _€_-;_-* &quot;-&quot;??\ _€_-;_-@_-"/>
    <numFmt numFmtId="173" formatCode="[$-C0A]mmm\-yy;@"/>
    <numFmt numFmtId="174" formatCode="#,##0.0;\(#,##0.0\);&quot;-&quot;"/>
    <numFmt numFmtId="175" formatCode="#,##0.0"/>
    <numFmt numFmtId="176" formatCode="0.0%"/>
    <numFmt numFmtId="177" formatCode="#,##0;\(#,##0\);&quot;-&quot;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sz val="10"/>
      <color theme="1"/>
      <name val="IberPangea"/>
      <family val="2"/>
    </font>
    <font>
      <b/>
      <i/>
      <sz val="14"/>
      <color indexed="17"/>
      <name val="IberPangea"/>
      <family val="2"/>
    </font>
    <font>
      <b/>
      <sz val="10"/>
      <color indexed="9"/>
      <name val="IberPangea"/>
      <family val="2"/>
    </font>
    <font>
      <sz val="11"/>
      <name val="IberPangea"/>
      <family val="2"/>
    </font>
    <font>
      <sz val="10"/>
      <name val="IberPangea"/>
      <family val="2"/>
    </font>
    <font>
      <b/>
      <sz val="10"/>
      <color theme="0"/>
      <name val="IberPangea"/>
      <family val="2"/>
    </font>
    <font>
      <b/>
      <i/>
      <sz val="14"/>
      <color rgb="FF008000"/>
      <name val="IberPangea"/>
      <family val="2"/>
    </font>
    <font>
      <b/>
      <sz val="10"/>
      <name val="IberPangea"/>
      <family val="2"/>
    </font>
    <font>
      <sz val="9"/>
      <name val="IberPangea"/>
      <family val="2"/>
    </font>
    <font>
      <b/>
      <sz val="10"/>
      <color rgb="FFFFFFFF"/>
      <name val="IberPangea"/>
      <family val="2"/>
    </font>
    <font>
      <sz val="8"/>
      <name val="IberPangea"/>
      <family val="2"/>
    </font>
    <font>
      <i/>
      <sz val="10"/>
      <name val="IberPangea"/>
      <family val="2"/>
    </font>
    <font>
      <b/>
      <i/>
      <sz val="14"/>
      <color indexed="55"/>
      <name val="IberPangea"/>
      <family val="2"/>
    </font>
    <font>
      <b/>
      <i/>
      <sz val="14"/>
      <color indexed="9"/>
      <name val="IberPangea"/>
      <family val="2"/>
    </font>
    <font>
      <sz val="10"/>
      <color rgb="FF000000"/>
      <name val="IberPangea"/>
      <family val="2"/>
    </font>
    <font>
      <i/>
      <sz val="10"/>
      <color indexed="8"/>
      <name val="IberPangea"/>
      <family val="2"/>
    </font>
    <font>
      <sz val="10"/>
      <color indexed="9"/>
      <name val="IberPangea"/>
      <family val="2"/>
    </font>
    <font>
      <b/>
      <sz val="10"/>
      <color theme="1"/>
      <name val="IberPangea"/>
      <family val="2"/>
    </font>
    <font>
      <sz val="11"/>
      <color rgb="FF00A443"/>
      <name val="IberPangea"/>
      <family val="2"/>
    </font>
    <font>
      <b/>
      <i/>
      <sz val="11"/>
      <color rgb="FF00A443"/>
      <name val="IberPangea"/>
      <family val="2"/>
    </font>
    <font>
      <b/>
      <sz val="10"/>
      <color rgb="FF00A443"/>
      <name val="IberPangea"/>
      <family val="2"/>
    </font>
    <font>
      <i/>
      <sz val="11"/>
      <name val="IberPangea"/>
      <family val="2"/>
    </font>
    <font>
      <b/>
      <sz val="9"/>
      <color rgb="FFFFFFFF"/>
      <name val="IberPangea"/>
      <family val="2"/>
    </font>
    <font>
      <sz val="9"/>
      <color theme="1"/>
      <name val="IberPangea"/>
      <family val="2"/>
    </font>
    <font>
      <b/>
      <i/>
      <sz val="9"/>
      <color rgb="FF00A443"/>
      <name val="IberPangea"/>
      <family val="2"/>
    </font>
    <font>
      <b/>
      <i/>
      <sz val="9"/>
      <color rgb="FF008000"/>
      <name val="IberPangea"/>
      <family val="2"/>
    </font>
    <font>
      <b/>
      <i/>
      <sz val="9"/>
      <name val="IberPangea"/>
      <family val="2"/>
    </font>
    <font>
      <b/>
      <sz val="9"/>
      <color indexed="9"/>
      <name val="IberPangea"/>
      <family val="2"/>
    </font>
    <font>
      <b/>
      <sz val="9"/>
      <name val="IberPangea"/>
      <family val="2"/>
    </font>
    <font>
      <b/>
      <sz val="9"/>
      <color rgb="FF00A443"/>
      <name val="IberPangea"/>
      <family val="2"/>
    </font>
    <font>
      <sz val="9"/>
      <color indexed="9"/>
      <name val="IberPange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A443"/>
        <bgColor theme="0"/>
      </patternFill>
    </fill>
    <fill>
      <patternFill patternType="solid">
        <fgColor rgb="FF00A443"/>
        <bgColor rgb="FFFFFFFF"/>
      </patternFill>
    </fill>
    <fill>
      <patternFill patternType="solid">
        <fgColor rgb="FF00A443"/>
        <bgColor indexed="64"/>
      </patternFill>
    </fill>
    <fill>
      <patternFill patternType="solid">
        <fgColor rgb="FFCEE9D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70" fontId="5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2" fillId="0" borderId="0"/>
    <xf numFmtId="0" fontId="4" fillId="0" borderId="0"/>
    <xf numFmtId="43" fontId="2" fillId="0" borderId="0" applyFont="0" applyFill="0" applyBorder="0" applyAlignment="0" applyProtection="0"/>
  </cellStyleXfs>
  <cellXfs count="183">
    <xf numFmtId="0" fontId="0" fillId="0" borderId="0" xfId="0"/>
    <xf numFmtId="0" fontId="6" fillId="0" borderId="0" xfId="0" applyFont="1"/>
    <xf numFmtId="165" fontId="7" fillId="2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centerContinuous"/>
    </xf>
    <xf numFmtId="0" fontId="10" fillId="2" borderId="0" xfId="0" applyFont="1" applyFill="1"/>
    <xf numFmtId="169" fontId="14" fillId="4" borderId="1" xfId="0" applyNumberFormat="1" applyFont="1" applyFill="1" applyBorder="1" applyAlignment="1">
      <alignment vertical="center"/>
    </xf>
    <xf numFmtId="174" fontId="14" fillId="4" borderId="0" xfId="0" applyNumberFormat="1" applyFont="1" applyFill="1" applyAlignment="1">
      <alignment horizontal="center" vertical="center"/>
    </xf>
    <xf numFmtId="174" fontId="14" fillId="4" borderId="0" xfId="0" applyNumberFormat="1" applyFont="1" applyFill="1" applyAlignment="1">
      <alignment horizontal="center" vertical="justify"/>
    </xf>
    <xf numFmtId="169" fontId="16" fillId="4" borderId="1" xfId="0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left" indent="2"/>
    </xf>
    <xf numFmtId="0" fontId="18" fillId="2" borderId="0" xfId="0" applyFont="1" applyFill="1" applyAlignment="1">
      <alignment horizontal="centerContinuous"/>
    </xf>
    <xf numFmtId="0" fontId="13" fillId="0" borderId="0" xfId="0" applyFont="1"/>
    <xf numFmtId="0" fontId="14" fillId="3" borderId="0" xfId="0" applyFont="1" applyFill="1" applyBorder="1" applyAlignment="1">
      <alignment vertical="center"/>
    </xf>
    <xf numFmtId="174" fontId="14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174" fontId="16" fillId="4" borderId="0" xfId="0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left" indent="2"/>
    </xf>
    <xf numFmtId="165" fontId="7" fillId="2" borderId="0" xfId="0" quotePrefix="1" applyNumberFormat="1" applyFont="1" applyFill="1" applyAlignment="1">
      <alignment horizontal="center"/>
    </xf>
    <xf numFmtId="167" fontId="6" fillId="0" borderId="0" xfId="0" applyNumberFormat="1" applyFont="1"/>
    <xf numFmtId="0" fontId="7" fillId="2" borderId="0" xfId="0" applyFont="1" applyFill="1" applyAlignment="1">
      <alignment horizontal="centerContinuous"/>
    </xf>
    <xf numFmtId="165" fontId="19" fillId="0" borderId="0" xfId="0" applyNumberFormat="1" applyFont="1" applyFill="1" applyAlignment="1">
      <alignment horizontal="left"/>
    </xf>
    <xf numFmtId="166" fontId="18" fillId="2" borderId="0" xfId="0" applyNumberFormat="1" applyFont="1" applyFill="1" applyAlignment="1">
      <alignment horizontal="centerContinuous"/>
    </xf>
    <xf numFmtId="166" fontId="13" fillId="2" borderId="0" xfId="0" applyNumberFormat="1" applyFont="1" applyFill="1"/>
    <xf numFmtId="10" fontId="13" fillId="2" borderId="0" xfId="3" applyNumberFormat="1" applyFont="1" applyFill="1"/>
    <xf numFmtId="0" fontId="14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" fillId="0" borderId="0" xfId="0" applyFont="1" applyFill="1" applyBorder="1"/>
    <xf numFmtId="0" fontId="14" fillId="3" borderId="0" xfId="0" applyFont="1" applyFill="1" applyBorder="1" applyAlignment="1">
      <alignment vertical="top"/>
    </xf>
    <xf numFmtId="174" fontId="14" fillId="4" borderId="0" xfId="0" applyNumberFormat="1" applyFont="1" applyFill="1" applyBorder="1" applyAlignment="1">
      <alignment horizontal="center" vertical="top"/>
    </xf>
    <xf numFmtId="0" fontId="14" fillId="3" borderId="0" xfId="0" applyFont="1" applyFill="1" applyBorder="1"/>
    <xf numFmtId="0" fontId="16" fillId="3" borderId="0" xfId="0" applyFont="1" applyFill="1" applyBorder="1"/>
    <xf numFmtId="166" fontId="10" fillId="2" borderId="0" xfId="0" applyNumberFormat="1" applyFont="1" applyFill="1"/>
    <xf numFmtId="10" fontId="10" fillId="2" borderId="0" xfId="3" applyNumberFormat="1" applyFont="1" applyFill="1"/>
    <xf numFmtId="0" fontId="10" fillId="2" borderId="0" xfId="0" applyFont="1" applyFill="1" applyBorder="1"/>
    <xf numFmtId="0" fontId="1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vertical="center"/>
    </xf>
    <xf numFmtId="0" fontId="20" fillId="0" borderId="0" xfId="2" applyFont="1" applyFill="1" applyBorder="1"/>
    <xf numFmtId="171" fontId="20" fillId="0" borderId="0" xfId="2" applyNumberFormat="1" applyFont="1" applyFill="1" applyBorder="1"/>
    <xf numFmtId="171" fontId="10" fillId="4" borderId="0" xfId="0" applyNumberFormat="1" applyFont="1" applyFill="1" applyBorder="1"/>
    <xf numFmtId="0" fontId="21" fillId="2" borderId="0" xfId="18" applyFont="1" applyFill="1" applyAlignment="1">
      <alignment horizontal="right"/>
    </xf>
    <xf numFmtId="3" fontId="13" fillId="0" borderId="0" xfId="1" applyNumberFormat="1" applyFont="1" applyFill="1" applyBorder="1" applyAlignment="1">
      <alignment horizontal="left"/>
    </xf>
    <xf numFmtId="3" fontId="6" fillId="0" borderId="0" xfId="18" applyNumberFormat="1" applyFont="1"/>
    <xf numFmtId="172" fontId="6" fillId="0" borderId="0" xfId="0" applyNumberFormat="1" applyFont="1"/>
    <xf numFmtId="3" fontId="13" fillId="0" borderId="0" xfId="1" applyNumberFormat="1" applyFont="1" applyFill="1" applyBorder="1" applyAlignment="1">
      <alignment horizontal="left" indent="1"/>
    </xf>
    <xf numFmtId="3" fontId="10" fillId="0" borderId="0" xfId="1" applyNumberFormat="1" applyFont="1" applyFill="1" applyBorder="1" applyAlignment="1">
      <alignment horizontal="left" indent="2"/>
    </xf>
    <xf numFmtId="3" fontId="23" fillId="0" borderId="0" xfId="1" applyNumberFormat="1" applyFont="1" applyFill="1" applyBorder="1" applyAlignment="1">
      <alignment horizontal="left" indent="1"/>
    </xf>
    <xf numFmtId="0" fontId="6" fillId="0" borderId="0" xfId="0" applyFont="1" applyFill="1"/>
    <xf numFmtId="3" fontId="10" fillId="0" borderId="0" xfId="1" applyNumberFormat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169" fontId="8" fillId="6" borderId="0" xfId="17" applyFont="1" applyFill="1" applyAlignment="1">
      <alignment horizontal="center" vertical="center"/>
    </xf>
    <xf numFmtId="3" fontId="11" fillId="6" borderId="0" xfId="17" applyNumberFormat="1" applyFont="1" applyFill="1"/>
    <xf numFmtId="3" fontId="11" fillId="6" borderId="0" xfId="17" applyNumberFormat="1" applyFont="1" applyFill="1" applyAlignment="1">
      <alignment horizontal="right"/>
    </xf>
    <xf numFmtId="172" fontId="6" fillId="5" borderId="0" xfId="0" applyNumberFormat="1" applyFont="1" applyFill="1"/>
    <xf numFmtId="0" fontId="6" fillId="5" borderId="0" xfId="0" applyFont="1" applyFill="1"/>
    <xf numFmtId="0" fontId="23" fillId="0" borderId="0" xfId="0" applyFont="1"/>
    <xf numFmtId="3" fontId="6" fillId="0" borderId="0" xfId="0" applyNumberFormat="1" applyFont="1"/>
    <xf numFmtId="3" fontId="8" fillId="7" borderId="0" xfId="17" applyNumberFormat="1" applyFont="1" applyFill="1" applyAlignment="1">
      <alignment horizontal="center"/>
    </xf>
    <xf numFmtId="0" fontId="8" fillId="7" borderId="0" xfId="17" applyNumberFormat="1" applyFont="1" applyFill="1" applyAlignment="1">
      <alignment horizontal="center"/>
    </xf>
    <xf numFmtId="3" fontId="22" fillId="7" borderId="0" xfId="17" applyNumberFormat="1" applyFont="1" applyFill="1" applyAlignment="1">
      <alignment horizontal="center"/>
    </xf>
    <xf numFmtId="3" fontId="8" fillId="7" borderId="0" xfId="17" applyNumberFormat="1" applyFont="1" applyFill="1" applyAlignment="1">
      <alignment horizontal="right"/>
    </xf>
    <xf numFmtId="3" fontId="22" fillId="7" borderId="0" xfId="17" applyNumberFormat="1" applyFont="1" applyFill="1" applyAlignment="1">
      <alignment horizontal="right"/>
    </xf>
    <xf numFmtId="169" fontId="8" fillId="7" borderId="0" xfId="17" applyFont="1" applyFill="1" applyAlignment="1">
      <alignment horizontal="center" vertical="center"/>
    </xf>
    <xf numFmtId="173" fontId="15" fillId="7" borderId="0" xfId="0" applyNumberFormat="1" applyFont="1" applyFill="1" applyBorder="1" applyAlignment="1">
      <alignment horizontal="center" vertical="center" wrapText="1"/>
    </xf>
    <xf numFmtId="49" fontId="15" fillId="7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169" fontId="8" fillId="7" borderId="0" xfId="0" applyNumberFormat="1" applyFont="1" applyFill="1" applyBorder="1" applyAlignment="1">
      <alignment horizontal="center" vertical="center"/>
    </xf>
    <xf numFmtId="169" fontId="8" fillId="7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/>
    </xf>
    <xf numFmtId="0" fontId="24" fillId="0" borderId="0" xfId="0" applyFont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Continuous"/>
    </xf>
    <xf numFmtId="165" fontId="25" fillId="2" borderId="0" xfId="0" applyNumberFormat="1" applyFont="1" applyFill="1" applyAlignment="1">
      <alignment horizontal="centerContinuous"/>
    </xf>
    <xf numFmtId="17" fontId="25" fillId="2" borderId="0" xfId="0" applyNumberFormat="1" applyFont="1" applyFill="1" applyAlignment="1">
      <alignment horizontal="center"/>
    </xf>
    <xf numFmtId="165" fontId="25" fillId="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Fill="1" applyAlignment="1">
      <alignment horizontal="centerContinuous"/>
    </xf>
    <xf numFmtId="0" fontId="8" fillId="7" borderId="0" xfId="0" applyFont="1" applyFill="1" applyBorder="1" applyAlignment="1">
      <alignment vertical="top"/>
    </xf>
    <xf numFmtId="174" fontId="15" fillId="8" borderId="0" xfId="0" applyNumberFormat="1" applyFont="1" applyFill="1" applyBorder="1" applyAlignment="1">
      <alignment horizontal="center" vertical="center"/>
    </xf>
    <xf numFmtId="173" fontId="8" fillId="7" borderId="0" xfId="0" quotePrefix="1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top"/>
    </xf>
    <xf numFmtId="0" fontId="8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center" vertical="center"/>
    </xf>
    <xf numFmtId="169" fontId="15" fillId="8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right"/>
    </xf>
    <xf numFmtId="173" fontId="8" fillId="7" borderId="2" xfId="0" applyNumberFormat="1" applyFont="1" applyFill="1" applyBorder="1" applyAlignment="1">
      <alignment horizontal="center" vertical="center" wrapText="1"/>
    </xf>
    <xf numFmtId="0" fontId="11" fillId="9" borderId="0" xfId="0" applyFont="1" applyFill="1" applyAlignment="1">
      <alignment vertical="center"/>
    </xf>
    <xf numFmtId="169" fontId="26" fillId="0" borderId="0" xfId="17" applyFont="1"/>
    <xf numFmtId="3" fontId="26" fillId="10" borderId="0" xfId="1" applyNumberFormat="1" applyFont="1" applyFill="1" applyBorder="1" applyAlignment="1">
      <alignment horizontal="left"/>
    </xf>
    <xf numFmtId="171" fontId="26" fillId="4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center"/>
    </xf>
    <xf numFmtId="174" fontId="1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7" fillId="0" borderId="0" xfId="0" applyFont="1" applyAlignment="1">
      <alignment horizontal="left" vertical="center" indent="3"/>
    </xf>
    <xf numFmtId="169" fontId="15" fillId="8" borderId="0" xfId="0" applyNumberFormat="1" applyFont="1" applyFill="1" applyBorder="1" applyAlignment="1">
      <alignment horizontal="center" vertical="center"/>
    </xf>
    <xf numFmtId="169" fontId="15" fillId="8" borderId="0" xfId="0" applyNumberFormat="1" applyFont="1" applyFill="1" applyBorder="1" applyAlignment="1">
      <alignment horizontal="center" vertical="justify"/>
    </xf>
    <xf numFmtId="0" fontId="13" fillId="3" borderId="0" xfId="0" applyFont="1" applyFill="1" applyBorder="1" applyAlignment="1">
      <alignment vertical="center"/>
    </xf>
    <xf numFmtId="175" fontId="6" fillId="0" borderId="0" xfId="0" applyNumberFormat="1" applyFont="1"/>
    <xf numFmtId="174" fontId="6" fillId="0" borderId="0" xfId="0" applyNumberFormat="1" applyFont="1"/>
    <xf numFmtId="176" fontId="6" fillId="0" borderId="0" xfId="3" applyNumberFormat="1" applyFont="1"/>
    <xf numFmtId="0" fontId="26" fillId="2" borderId="0" xfId="0" applyFont="1" applyFill="1" applyAlignment="1">
      <alignment horizontal="left" vertical="center"/>
    </xf>
    <xf numFmtId="3" fontId="10" fillId="0" borderId="0" xfId="1" applyNumberFormat="1" applyFont="1" applyFill="1" applyBorder="1" applyAlignment="1">
      <alignment horizontal="left"/>
    </xf>
    <xf numFmtId="9" fontId="27" fillId="0" borderId="0" xfId="3" applyFont="1" applyAlignment="1">
      <alignment horizontal="left" vertical="center" indent="3"/>
    </xf>
    <xf numFmtId="173" fontId="15" fillId="7" borderId="0" xfId="0" quotePrefix="1" applyNumberFormat="1" applyFont="1" applyFill="1" applyBorder="1" applyAlignment="1">
      <alignment horizontal="center" vertical="center" wrapText="1"/>
    </xf>
    <xf numFmtId="3" fontId="8" fillId="7" borderId="0" xfId="17" quotePrefix="1" applyNumberFormat="1" applyFont="1" applyFill="1" applyAlignment="1">
      <alignment horizontal="center"/>
    </xf>
    <xf numFmtId="177" fontId="23" fillId="10" borderId="0" xfId="19" applyNumberFormat="1" applyFont="1" applyFill="1" applyBorder="1" applyAlignment="1"/>
    <xf numFmtId="177" fontId="23" fillId="10" borderId="0" xfId="1" applyNumberFormat="1" applyFont="1" applyFill="1" applyBorder="1" applyAlignment="1">
      <alignment horizontal="right"/>
    </xf>
    <xf numFmtId="177" fontId="13" fillId="0" borderId="0" xfId="19" applyNumberFormat="1" applyFont="1" applyFill="1" applyBorder="1" applyAlignment="1"/>
    <xf numFmtId="177" fontId="13" fillId="0" borderId="0" xfId="1" applyNumberFormat="1" applyFont="1" applyFill="1" applyBorder="1" applyAlignment="1">
      <alignment horizontal="right"/>
    </xf>
    <xf numFmtId="177" fontId="6" fillId="0" borderId="0" xfId="19" applyNumberFormat="1" applyFont="1"/>
    <xf numFmtId="177" fontId="10" fillId="0" borderId="0" xfId="1" applyNumberFormat="1" applyFont="1" applyFill="1" applyBorder="1" applyAlignment="1">
      <alignment horizontal="right"/>
    </xf>
    <xf numFmtId="177" fontId="23" fillId="0" borderId="0" xfId="19" applyNumberFormat="1" applyFont="1"/>
    <xf numFmtId="177" fontId="6" fillId="0" borderId="0" xfId="19" applyNumberFormat="1" applyFont="1" applyFill="1"/>
    <xf numFmtId="177" fontId="6" fillId="0" borderId="0" xfId="18" applyNumberFormat="1" applyFont="1" applyAlignment="1">
      <alignment horizontal="right"/>
    </xf>
    <xf numFmtId="177" fontId="23" fillId="0" borderId="0" xfId="1" applyNumberFormat="1" applyFont="1" applyFill="1" applyBorder="1" applyAlignment="1">
      <alignment horizontal="right"/>
    </xf>
    <xf numFmtId="177" fontId="23" fillId="0" borderId="0" xfId="19" applyNumberFormat="1" applyFont="1" applyFill="1" applyBorder="1" applyAlignment="1"/>
    <xf numFmtId="177" fontId="6" fillId="0" borderId="0" xfId="1" applyNumberFormat="1" applyFont="1" applyFill="1" applyBorder="1" applyAlignment="1">
      <alignment horizontal="right"/>
    </xf>
    <xf numFmtId="177" fontId="11" fillId="7" borderId="0" xfId="17" applyNumberFormat="1" applyFont="1" applyFill="1"/>
    <xf numFmtId="177" fontId="11" fillId="7" borderId="0" xfId="17" applyNumberFormat="1" applyFont="1" applyFill="1" applyAlignment="1">
      <alignment horizontal="right"/>
    </xf>
    <xf numFmtId="177" fontId="10" fillId="0" borderId="0" xfId="19" applyNumberFormat="1" applyFont="1" applyFill="1" applyBorder="1" applyAlignment="1"/>
    <xf numFmtId="177" fontId="13" fillId="0" borderId="0" xfId="19" applyNumberFormat="1" applyFont="1" applyFill="1" applyBorder="1" applyAlignment="1">
      <alignment horizontal="center" vertical="center"/>
    </xf>
    <xf numFmtId="177" fontId="13" fillId="0" borderId="0" xfId="19" applyNumberFormat="1" applyFont="1" applyFill="1" applyBorder="1" applyAlignment="1">
      <alignment horizontal="center"/>
    </xf>
    <xf numFmtId="177" fontId="13" fillId="0" borderId="0" xfId="1" applyNumberFormat="1" applyFont="1" applyFill="1" applyBorder="1" applyAlignment="1"/>
    <xf numFmtId="177" fontId="13" fillId="10" borderId="0" xfId="1" applyNumberFormat="1" applyFont="1" applyFill="1" applyBorder="1" applyAlignment="1">
      <alignment horizontal="right"/>
    </xf>
    <xf numFmtId="177" fontId="13" fillId="10" borderId="0" xfId="19" applyNumberFormat="1" applyFont="1" applyFill="1" applyBorder="1" applyAlignment="1"/>
    <xf numFmtId="174" fontId="13" fillId="4" borderId="0" xfId="0" applyNumberFormat="1" applyFont="1" applyFill="1" applyBorder="1" applyAlignment="1">
      <alignment horizontal="center" vertical="center"/>
    </xf>
    <xf numFmtId="174" fontId="10" fillId="4" borderId="0" xfId="0" applyNumberFormat="1" applyFont="1" applyFill="1" applyBorder="1" applyAlignment="1">
      <alignment horizontal="center" vertical="center"/>
    </xf>
    <xf numFmtId="174" fontId="15" fillId="7" borderId="0" xfId="0" applyNumberFormat="1" applyFont="1" applyFill="1" applyBorder="1" applyAlignment="1">
      <alignment horizontal="center" vertical="center"/>
    </xf>
    <xf numFmtId="174" fontId="14" fillId="3" borderId="0" xfId="0" applyNumberFormat="1" applyFont="1" applyFill="1" applyAlignment="1">
      <alignment horizontal="center" vertical="center"/>
    </xf>
    <xf numFmtId="174" fontId="8" fillId="7" borderId="0" xfId="0" applyNumberFormat="1" applyFont="1" applyFill="1" applyAlignment="1">
      <alignment horizontal="center" vertical="center"/>
    </xf>
    <xf numFmtId="174" fontId="16" fillId="3" borderId="0" xfId="0" applyNumberFormat="1" applyFont="1" applyFill="1" applyAlignment="1">
      <alignment horizontal="center" vertical="center"/>
    </xf>
    <xf numFmtId="174" fontId="28" fillId="8" borderId="0" xfId="0" applyNumberFormat="1" applyFont="1" applyFill="1" applyAlignment="1">
      <alignment horizontal="center" vertical="center"/>
    </xf>
    <xf numFmtId="174" fontId="28" fillId="8" borderId="0" xfId="0" applyNumberFormat="1" applyFont="1" applyFill="1" applyAlignment="1">
      <alignment horizontal="center" vertical="justify"/>
    </xf>
    <xf numFmtId="177" fontId="10" fillId="0" borderId="0" xfId="0" applyNumberFormat="1" applyFont="1" applyAlignment="1">
      <alignment horizontal="center" vertical="center"/>
    </xf>
    <xf numFmtId="177" fontId="16" fillId="4" borderId="0" xfId="0" applyNumberFormat="1" applyFont="1" applyFill="1" applyBorder="1" applyAlignment="1">
      <alignment horizontal="center" vertical="center"/>
    </xf>
    <xf numFmtId="177" fontId="11" fillId="9" borderId="0" xfId="0" applyNumberFormat="1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167" fontId="14" fillId="5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6" fontId="14" fillId="5" borderId="0" xfId="0" applyNumberFormat="1" applyFont="1" applyFill="1" applyAlignment="1">
      <alignment vertical="center"/>
    </xf>
    <xf numFmtId="0" fontId="29" fillId="0" borderId="0" xfId="0" applyFont="1"/>
    <xf numFmtId="0" fontId="30" fillId="2" borderId="0" xfId="0" applyFont="1" applyFill="1" applyAlignment="1">
      <alignment horizontal="centerContinuous"/>
    </xf>
    <xf numFmtId="0" fontId="31" fillId="2" borderId="0" xfId="0" applyFont="1" applyFill="1" applyAlignment="1">
      <alignment horizontal="centerContinuous"/>
    </xf>
    <xf numFmtId="165" fontId="30" fillId="2" borderId="0" xfId="0" applyNumberFormat="1" applyFont="1" applyFill="1" applyAlignment="1">
      <alignment horizontal="centerContinuous"/>
    </xf>
    <xf numFmtId="0" fontId="30" fillId="0" borderId="0" xfId="0" applyFont="1" applyAlignment="1">
      <alignment horizontal="centerContinuous"/>
    </xf>
    <xf numFmtId="0" fontId="14" fillId="2" borderId="0" xfId="0" applyFont="1" applyFill="1"/>
    <xf numFmtId="0" fontId="32" fillId="2" borderId="0" xfId="0" applyFont="1" applyFill="1"/>
    <xf numFmtId="0" fontId="33" fillId="5" borderId="0" xfId="0" applyFont="1" applyFill="1" applyAlignment="1">
      <alignment horizontal="center" wrapText="1"/>
    </xf>
    <xf numFmtId="0" fontId="34" fillId="2" borderId="0" xfId="0" applyFont="1" applyFill="1" applyAlignment="1">
      <alignment vertical="center"/>
    </xf>
    <xf numFmtId="167" fontId="34" fillId="2" borderId="0" xfId="0" applyNumberFormat="1" applyFont="1" applyFill="1" applyAlignment="1">
      <alignment horizontal="right" vertical="center"/>
    </xf>
    <xf numFmtId="0" fontId="34" fillId="5" borderId="0" xfId="0" applyFont="1" applyFill="1" applyAlignment="1">
      <alignment vertical="center"/>
    </xf>
    <xf numFmtId="4" fontId="29" fillId="0" borderId="0" xfId="0" applyNumberFormat="1" applyFont="1"/>
    <xf numFmtId="0" fontId="14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167" fontId="34" fillId="5" borderId="0" xfId="0" applyNumberFormat="1" applyFont="1" applyFill="1" applyAlignment="1">
      <alignment horizontal="right" vertical="center"/>
    </xf>
    <xf numFmtId="0" fontId="34" fillId="2" borderId="0" xfId="0" applyFont="1" applyFill="1"/>
    <xf numFmtId="14" fontId="34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right"/>
    </xf>
    <xf numFmtId="0" fontId="34" fillId="2" borderId="0" xfId="0" applyFont="1" applyFill="1" applyBorder="1" applyAlignment="1">
      <alignment vertical="center"/>
    </xf>
    <xf numFmtId="167" fontId="34" fillId="5" borderId="0" xfId="0" applyNumberFormat="1" applyFont="1" applyFill="1" applyBorder="1" applyAlignment="1">
      <alignment horizontal="right" vertical="center"/>
    </xf>
    <xf numFmtId="168" fontId="33" fillId="9" borderId="0" xfId="0" applyNumberFormat="1" applyFont="1" applyFill="1" applyAlignment="1">
      <alignment horizontal="right" vertical="center"/>
    </xf>
    <xf numFmtId="0" fontId="33" fillId="9" borderId="0" xfId="0" applyFont="1" applyFill="1" applyAlignment="1">
      <alignment horizontal="center" vertical="center" wrapText="1"/>
    </xf>
    <xf numFmtId="0" fontId="33" fillId="7" borderId="0" xfId="0" applyFont="1" applyFill="1" applyBorder="1" applyAlignment="1">
      <alignment vertical="center"/>
    </xf>
    <xf numFmtId="0" fontId="33" fillId="9" borderId="0" xfId="0" applyFont="1" applyFill="1" applyAlignment="1">
      <alignment horizontal="center" wrapText="1"/>
    </xf>
    <xf numFmtId="0" fontId="36" fillId="5" borderId="0" xfId="0" applyFont="1" applyFill="1" applyAlignment="1">
      <alignment vertical="center"/>
    </xf>
    <xf numFmtId="0" fontId="29" fillId="0" borderId="0" xfId="0" applyFont="1" applyAlignment="1"/>
    <xf numFmtId="0" fontId="30" fillId="2" borderId="0" xfId="0" applyFont="1" applyFill="1" applyAlignment="1"/>
    <xf numFmtId="0" fontId="14" fillId="2" borderId="0" xfId="0" applyFont="1" applyFill="1" applyAlignment="1"/>
    <xf numFmtId="167" fontId="34" fillId="2" borderId="0" xfId="0" applyNumberFormat="1" applyFont="1" applyFill="1" applyAlignment="1">
      <alignment vertical="center"/>
    </xf>
    <xf numFmtId="167" fontId="14" fillId="2" borderId="0" xfId="0" applyNumberFormat="1" applyFont="1" applyFill="1" applyAlignment="1">
      <alignment vertical="center"/>
    </xf>
    <xf numFmtId="174" fontId="28" fillId="8" borderId="0" xfId="0" applyNumberFormat="1" applyFont="1" applyFill="1" applyBorder="1" applyAlignment="1">
      <alignment vertical="center"/>
    </xf>
    <xf numFmtId="167" fontId="34" fillId="5" borderId="0" xfId="0" applyNumberFormat="1" applyFont="1" applyFill="1" applyAlignment="1">
      <alignment vertical="center"/>
    </xf>
    <xf numFmtId="167" fontId="14" fillId="5" borderId="0" xfId="0" applyNumberFormat="1" applyFont="1" applyFill="1" applyAlignment="1">
      <alignment vertical="center"/>
    </xf>
    <xf numFmtId="167" fontId="34" fillId="5" borderId="0" xfId="0" applyNumberFormat="1" applyFont="1" applyFill="1" applyBorder="1" applyAlignment="1">
      <alignment vertical="center"/>
    </xf>
    <xf numFmtId="168" fontId="33" fillId="9" borderId="0" xfId="0" applyNumberFormat="1" applyFont="1" applyFill="1" applyBorder="1" applyAlignment="1">
      <alignment horizontal="right" vertical="center"/>
    </xf>
    <xf numFmtId="167" fontId="34" fillId="2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8" borderId="0" xfId="0" applyNumberFormat="1" applyFont="1" applyFill="1" applyAlignment="1">
      <alignment horizontal="center" vertical="center"/>
    </xf>
  </cellXfs>
  <cellStyles count="20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A443"/>
      <color rgb="FFCEE9DE"/>
      <color rgb="FFD8E4B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212911</xdr:colOff>
      <xdr:row>1</xdr:row>
      <xdr:rowOff>78441</xdr:rowOff>
    </xdr:from>
    <xdr:to>
      <xdr:col>0</xdr:col>
      <xdr:colOff>1697548</xdr:colOff>
      <xdr:row>4</xdr:row>
      <xdr:rowOff>21552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06D82F44-3C25-4179-BD93-133532216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212911" y="235323"/>
          <a:ext cx="1492257" cy="425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137583</xdr:rowOff>
    </xdr:from>
    <xdr:to>
      <xdr:col>0</xdr:col>
      <xdr:colOff>1654182</xdr:colOff>
      <xdr:row>3</xdr:row>
      <xdr:rowOff>92871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4830941A-939A-425A-A7FF-DD420914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37583"/>
          <a:ext cx="1492257" cy="425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127000</xdr:rowOff>
    </xdr:from>
    <xdr:to>
      <xdr:col>0</xdr:col>
      <xdr:colOff>1659474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36C28776-6BF7-4218-B23C-BA9B385A4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79917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0</xdr:rowOff>
    </xdr:from>
    <xdr:to>
      <xdr:col>0</xdr:col>
      <xdr:colOff>1653547</xdr:colOff>
      <xdr:row>3</xdr:row>
      <xdr:rowOff>93718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EDD9AC3-492E-4237-BF15-D1B0EC0A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58750"/>
          <a:ext cx="1492257" cy="425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0</xdr:col>
      <xdr:colOff>1615447</xdr:colOff>
      <xdr:row>3</xdr:row>
      <xdr:rowOff>76573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8537B672-89BE-43ED-8221-F6F52D715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2700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127000</xdr:rowOff>
    </xdr:from>
    <xdr:to>
      <xdr:col>0</xdr:col>
      <xdr:colOff>1650372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B6F47E9-E354-4D91-A266-C494E8C4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0</xdr:col>
      <xdr:colOff>1695457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5AE9328-4242-4FF6-B5D3-553666B4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90500" y="127000"/>
          <a:ext cx="1492257" cy="425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95"/>
  <sheetViews>
    <sheetView showGridLines="0" tabSelected="1" zoomScale="85" zoomScaleNormal="85" workbookViewId="0">
      <selection activeCell="G4" sqref="G4"/>
    </sheetView>
  </sheetViews>
  <sheetFormatPr baseColWidth="10" defaultColWidth="11.33203125" defaultRowHeight="13.2" x14ac:dyDescent="0.25"/>
  <cols>
    <col min="1" max="1" width="72.44140625" style="1" bestFit="1" customWidth="1"/>
    <col min="2" max="2" width="12.33203125" style="1" customWidth="1"/>
    <col min="3" max="3" width="11.33203125" style="1" customWidth="1"/>
    <col min="4" max="16384" width="11.33203125" style="1"/>
  </cols>
  <sheetData>
    <row r="5" spans="1:5" ht="18" x14ac:dyDescent="0.35">
      <c r="A5" s="73" t="s">
        <v>14</v>
      </c>
      <c r="B5" s="4"/>
      <c r="C5" s="11"/>
      <c r="D5" s="11"/>
    </row>
    <row r="6" spans="1:5" ht="18" x14ac:dyDescent="0.35">
      <c r="A6" s="74">
        <v>45838</v>
      </c>
      <c r="B6" s="4"/>
      <c r="C6" s="11"/>
      <c r="D6" s="11"/>
    </row>
    <row r="7" spans="1:5" ht="18" x14ac:dyDescent="0.35">
      <c r="A7" s="73" t="s">
        <v>67</v>
      </c>
      <c r="B7" s="4"/>
      <c r="C7" s="11"/>
      <c r="D7" s="11"/>
    </row>
    <row r="8" spans="1:5" x14ac:dyDescent="0.25">
      <c r="A8" s="39"/>
      <c r="B8" s="40"/>
      <c r="C8" s="40"/>
      <c r="D8" s="40"/>
    </row>
    <row r="9" spans="1:5" x14ac:dyDescent="0.25">
      <c r="A9" s="39"/>
      <c r="B9" s="41"/>
      <c r="C9" s="41"/>
    </row>
    <row r="10" spans="1:5" x14ac:dyDescent="0.25">
      <c r="A10" s="39"/>
      <c r="B10" s="41"/>
      <c r="C10" s="41"/>
      <c r="D10" s="91" t="s">
        <v>69</v>
      </c>
    </row>
    <row r="11" spans="1:5" x14ac:dyDescent="0.25">
      <c r="A11" s="89" t="s">
        <v>82</v>
      </c>
      <c r="B11" s="106" t="s">
        <v>167</v>
      </c>
      <c r="C11" s="59" t="s">
        <v>125</v>
      </c>
      <c r="D11" s="59" t="s">
        <v>15</v>
      </c>
    </row>
    <row r="12" spans="1:5" x14ac:dyDescent="0.25">
      <c r="A12" s="42"/>
      <c r="B12" s="60">
        <v>2025</v>
      </c>
      <c r="C12" s="60">
        <v>2024</v>
      </c>
      <c r="D12" s="61"/>
    </row>
    <row r="13" spans="1:5" x14ac:dyDescent="0.25">
      <c r="A13" s="43"/>
      <c r="B13" s="44"/>
      <c r="C13" s="44"/>
      <c r="D13" s="44"/>
    </row>
    <row r="14" spans="1:5" x14ac:dyDescent="0.25">
      <c r="A14" s="90" t="s">
        <v>44</v>
      </c>
      <c r="B14" s="107">
        <v>136330</v>
      </c>
      <c r="C14" s="107">
        <v>137458</v>
      </c>
      <c r="D14" s="108">
        <f t="shared" ref="D14:D30" si="0">+B14-C14</f>
        <v>-1128</v>
      </c>
      <c r="E14" s="45"/>
    </row>
    <row r="15" spans="1:5" x14ac:dyDescent="0.25">
      <c r="A15" s="46" t="s">
        <v>45</v>
      </c>
      <c r="B15" s="109">
        <v>21749</v>
      </c>
      <c r="C15" s="109">
        <v>20255</v>
      </c>
      <c r="D15" s="110">
        <f t="shared" si="0"/>
        <v>1494</v>
      </c>
    </row>
    <row r="16" spans="1:5" x14ac:dyDescent="0.25">
      <c r="A16" s="47" t="s">
        <v>96</v>
      </c>
      <c r="B16" s="111">
        <v>8526</v>
      </c>
      <c r="C16" s="111">
        <v>8618</v>
      </c>
      <c r="D16" s="112">
        <f t="shared" si="0"/>
        <v>-92</v>
      </c>
    </row>
    <row r="17" spans="1:5" x14ac:dyDescent="0.25">
      <c r="A17" s="47" t="s">
        <v>97</v>
      </c>
      <c r="B17" s="111">
        <v>13223</v>
      </c>
      <c r="C17" s="111">
        <v>11637</v>
      </c>
      <c r="D17" s="112">
        <f t="shared" si="0"/>
        <v>1586</v>
      </c>
    </row>
    <row r="18" spans="1:5" x14ac:dyDescent="0.25">
      <c r="A18" s="46" t="s">
        <v>46</v>
      </c>
      <c r="B18" s="109">
        <v>421</v>
      </c>
      <c r="C18" s="109">
        <v>420</v>
      </c>
      <c r="D18" s="110">
        <f t="shared" si="0"/>
        <v>1</v>
      </c>
    </row>
    <row r="19" spans="1:5" x14ac:dyDescent="0.25">
      <c r="A19" s="46" t="s">
        <v>47</v>
      </c>
      <c r="B19" s="109">
        <v>93889</v>
      </c>
      <c r="C19" s="109">
        <v>94461</v>
      </c>
      <c r="D19" s="110">
        <f t="shared" si="0"/>
        <v>-572</v>
      </c>
    </row>
    <row r="20" spans="1:5" x14ac:dyDescent="0.25">
      <c r="A20" s="47" t="s">
        <v>98</v>
      </c>
      <c r="B20" s="111">
        <v>80178</v>
      </c>
      <c r="C20" s="111">
        <v>79355</v>
      </c>
      <c r="D20" s="110">
        <f t="shared" si="0"/>
        <v>823</v>
      </c>
    </row>
    <row r="21" spans="1:5" x14ac:dyDescent="0.25">
      <c r="A21" s="47" t="s">
        <v>99</v>
      </c>
      <c r="B21" s="111">
        <v>13711</v>
      </c>
      <c r="C21" s="111">
        <v>15106</v>
      </c>
      <c r="D21" s="112">
        <f t="shared" si="0"/>
        <v>-1395</v>
      </c>
    </row>
    <row r="22" spans="1:5" x14ac:dyDescent="0.25">
      <c r="A22" s="46" t="s">
        <v>100</v>
      </c>
      <c r="B22" s="113">
        <v>2489</v>
      </c>
      <c r="C22" s="113">
        <v>2630</v>
      </c>
      <c r="D22" s="110">
        <f t="shared" si="0"/>
        <v>-141</v>
      </c>
    </row>
    <row r="23" spans="1:5" x14ac:dyDescent="0.25">
      <c r="A23" s="46" t="s">
        <v>48</v>
      </c>
      <c r="B23" s="109">
        <v>10865</v>
      </c>
      <c r="C23" s="109">
        <v>13032</v>
      </c>
      <c r="D23" s="110">
        <f t="shared" si="0"/>
        <v>-2167</v>
      </c>
    </row>
    <row r="24" spans="1:5" x14ac:dyDescent="0.25">
      <c r="A24" s="47" t="s">
        <v>101</v>
      </c>
      <c r="B24" s="111">
        <v>1640</v>
      </c>
      <c r="C24" s="111">
        <v>4315</v>
      </c>
      <c r="D24" s="112">
        <f t="shared" si="0"/>
        <v>-2675</v>
      </c>
    </row>
    <row r="25" spans="1:5" x14ac:dyDescent="0.25">
      <c r="A25" s="47" t="s">
        <v>102</v>
      </c>
      <c r="B25" s="111">
        <v>40</v>
      </c>
      <c r="C25" s="111">
        <v>40</v>
      </c>
      <c r="D25" s="112">
        <f t="shared" si="0"/>
        <v>0</v>
      </c>
    </row>
    <row r="26" spans="1:5" x14ac:dyDescent="0.25">
      <c r="A26" s="47" t="s">
        <v>103</v>
      </c>
      <c r="B26" s="111">
        <v>8045</v>
      </c>
      <c r="C26" s="111">
        <v>7499</v>
      </c>
      <c r="D26" s="112">
        <f t="shared" si="0"/>
        <v>546</v>
      </c>
    </row>
    <row r="27" spans="1:5" x14ac:dyDescent="0.25">
      <c r="A27" s="47" t="s">
        <v>91</v>
      </c>
      <c r="B27" s="111">
        <v>1140</v>
      </c>
      <c r="C27" s="111">
        <v>1178</v>
      </c>
      <c r="D27" s="112">
        <f t="shared" si="0"/>
        <v>-38</v>
      </c>
    </row>
    <row r="28" spans="1:5" x14ac:dyDescent="0.25">
      <c r="A28" s="46" t="s">
        <v>85</v>
      </c>
      <c r="B28" s="113">
        <v>4601</v>
      </c>
      <c r="C28" s="113">
        <v>3876</v>
      </c>
      <c r="D28" s="110">
        <f t="shared" si="0"/>
        <v>725</v>
      </c>
    </row>
    <row r="29" spans="1:5" x14ac:dyDescent="0.25">
      <c r="A29" s="46" t="s">
        <v>54</v>
      </c>
      <c r="B29" s="113">
        <v>432</v>
      </c>
      <c r="C29" s="113">
        <v>832</v>
      </c>
      <c r="D29" s="110">
        <f t="shared" si="0"/>
        <v>-400</v>
      </c>
    </row>
    <row r="30" spans="1:5" x14ac:dyDescent="0.25">
      <c r="A30" s="46" t="s">
        <v>49</v>
      </c>
      <c r="B30" s="113">
        <v>1884</v>
      </c>
      <c r="C30" s="113">
        <v>1952</v>
      </c>
      <c r="D30" s="110">
        <f t="shared" si="0"/>
        <v>-68</v>
      </c>
    </row>
    <row r="31" spans="1:5" x14ac:dyDescent="0.25">
      <c r="A31" s="48"/>
      <c r="B31" s="114"/>
      <c r="C31" s="114"/>
      <c r="D31" s="115"/>
    </row>
    <row r="32" spans="1:5" x14ac:dyDescent="0.25">
      <c r="A32" s="90" t="s">
        <v>50</v>
      </c>
      <c r="B32" s="107">
        <v>21240</v>
      </c>
      <c r="C32" s="107">
        <v>20835</v>
      </c>
      <c r="D32" s="108">
        <f t="shared" ref="D32:D43" si="1">+B32-C32</f>
        <v>405</v>
      </c>
      <c r="E32" s="45"/>
    </row>
    <row r="33" spans="1:8" x14ac:dyDescent="0.25">
      <c r="A33" s="46" t="s">
        <v>119</v>
      </c>
      <c r="B33" s="113">
        <v>3801</v>
      </c>
      <c r="C33" s="113">
        <v>404</v>
      </c>
      <c r="D33" s="116">
        <f t="shared" si="1"/>
        <v>3397</v>
      </c>
    </row>
    <row r="34" spans="1:8" x14ac:dyDescent="0.25">
      <c r="A34" s="46" t="s">
        <v>51</v>
      </c>
      <c r="B34" s="113">
        <v>417</v>
      </c>
      <c r="C34" s="113">
        <v>318</v>
      </c>
      <c r="D34" s="116">
        <f t="shared" si="1"/>
        <v>99</v>
      </c>
    </row>
    <row r="35" spans="1:8" x14ac:dyDescent="0.25">
      <c r="A35" s="46" t="s">
        <v>52</v>
      </c>
      <c r="B35" s="113">
        <v>2334</v>
      </c>
      <c r="C35" s="113">
        <v>2987</v>
      </c>
      <c r="D35" s="116">
        <f t="shared" si="1"/>
        <v>-653</v>
      </c>
    </row>
    <row r="36" spans="1:8" s="49" customFormat="1" x14ac:dyDescent="0.25">
      <c r="A36" s="46" t="s">
        <v>86</v>
      </c>
      <c r="B36" s="117">
        <v>10946</v>
      </c>
      <c r="C36" s="117">
        <v>10777</v>
      </c>
      <c r="D36" s="116">
        <f t="shared" si="1"/>
        <v>169</v>
      </c>
      <c r="F36" s="1"/>
      <c r="G36" s="1"/>
      <c r="H36" s="1"/>
    </row>
    <row r="37" spans="1:8" s="49" customFormat="1" x14ac:dyDescent="0.25">
      <c r="A37" s="47" t="s">
        <v>104</v>
      </c>
      <c r="B37" s="111">
        <v>1441</v>
      </c>
      <c r="C37" s="111">
        <v>692</v>
      </c>
      <c r="D37" s="118">
        <f t="shared" si="1"/>
        <v>749</v>
      </c>
      <c r="F37" s="1"/>
      <c r="G37" s="1"/>
      <c r="H37" s="1"/>
    </row>
    <row r="38" spans="1:8" s="49" customFormat="1" x14ac:dyDescent="0.25">
      <c r="A38" s="47" t="s">
        <v>105</v>
      </c>
      <c r="B38" s="111">
        <v>987</v>
      </c>
      <c r="C38" s="111">
        <v>923</v>
      </c>
      <c r="D38" s="118">
        <f t="shared" si="1"/>
        <v>64</v>
      </c>
      <c r="F38" s="1"/>
      <c r="G38" s="1"/>
      <c r="H38" s="1"/>
    </row>
    <row r="39" spans="1:8" x14ac:dyDescent="0.25">
      <c r="A39" s="47" t="s">
        <v>106</v>
      </c>
      <c r="B39" s="111">
        <v>8518</v>
      </c>
      <c r="C39" s="111">
        <v>9162</v>
      </c>
      <c r="D39" s="118">
        <f t="shared" si="1"/>
        <v>-644</v>
      </c>
    </row>
    <row r="40" spans="1:8" x14ac:dyDescent="0.25">
      <c r="A40" s="46" t="s">
        <v>53</v>
      </c>
      <c r="B40" s="117">
        <v>1377</v>
      </c>
      <c r="C40" s="117">
        <v>2267</v>
      </c>
      <c r="D40" s="116">
        <f t="shared" si="1"/>
        <v>-890</v>
      </c>
    </row>
    <row r="41" spans="1:8" x14ac:dyDescent="0.25">
      <c r="A41" s="47" t="s">
        <v>107</v>
      </c>
      <c r="B41" s="111">
        <v>978</v>
      </c>
      <c r="C41" s="111">
        <v>1265</v>
      </c>
      <c r="D41" s="118">
        <f t="shared" si="1"/>
        <v>-287</v>
      </c>
    </row>
    <row r="42" spans="1:8" x14ac:dyDescent="0.25">
      <c r="A42" s="47" t="s">
        <v>91</v>
      </c>
      <c r="B42" s="111">
        <v>399</v>
      </c>
      <c r="C42" s="111">
        <v>1002</v>
      </c>
      <c r="D42" s="118">
        <f t="shared" si="1"/>
        <v>-603</v>
      </c>
    </row>
    <row r="43" spans="1:8" x14ac:dyDescent="0.25">
      <c r="A43" s="46" t="s">
        <v>65</v>
      </c>
      <c r="B43" s="113">
        <v>2365</v>
      </c>
      <c r="C43" s="113">
        <v>4082</v>
      </c>
      <c r="D43" s="116">
        <f t="shared" si="1"/>
        <v>-1717</v>
      </c>
    </row>
    <row r="44" spans="1:8" x14ac:dyDescent="0.25">
      <c r="A44" s="46"/>
      <c r="B44" s="50"/>
      <c r="C44" s="50"/>
      <c r="D44" s="51"/>
    </row>
    <row r="45" spans="1:8" x14ac:dyDescent="0.25">
      <c r="A45" s="64" t="s">
        <v>16</v>
      </c>
      <c r="B45" s="119">
        <v>157570</v>
      </c>
      <c r="C45" s="119">
        <v>158293</v>
      </c>
      <c r="D45" s="120">
        <f>+B45-C45</f>
        <v>-723</v>
      </c>
      <c r="E45" s="45"/>
    </row>
    <row r="46" spans="1:8" s="56" customFormat="1" x14ac:dyDescent="0.25">
      <c r="A46" s="52"/>
      <c r="B46" s="53"/>
      <c r="C46" s="53"/>
      <c r="D46" s="54"/>
      <c r="E46" s="55"/>
    </row>
    <row r="47" spans="1:8" x14ac:dyDescent="0.25">
      <c r="A47" s="89" t="s">
        <v>81</v>
      </c>
      <c r="B47" s="59" t="s">
        <v>167</v>
      </c>
      <c r="C47" s="59" t="s">
        <v>125</v>
      </c>
      <c r="D47" s="62" t="s">
        <v>15</v>
      </c>
    </row>
    <row r="48" spans="1:8" x14ac:dyDescent="0.25">
      <c r="A48" s="43"/>
      <c r="B48" s="60">
        <v>2025</v>
      </c>
      <c r="C48" s="60">
        <v>2024</v>
      </c>
      <c r="D48" s="63"/>
    </row>
    <row r="49" spans="1:8" x14ac:dyDescent="0.25">
      <c r="A49" s="90" t="s">
        <v>55</v>
      </c>
      <c r="B49" s="107">
        <v>59422</v>
      </c>
      <c r="C49" s="107">
        <v>61051</v>
      </c>
      <c r="D49" s="108">
        <f>+B49-C49</f>
        <v>-1629</v>
      </c>
      <c r="E49" s="45"/>
    </row>
    <row r="50" spans="1:8" x14ac:dyDescent="0.25">
      <c r="A50" s="43" t="s">
        <v>56</v>
      </c>
      <c r="B50" s="109">
        <v>45628</v>
      </c>
      <c r="C50" s="109">
        <v>47125</v>
      </c>
      <c r="D50" s="110">
        <f t="shared" ref="D50:D93" si="2">+B50-C50</f>
        <v>-1497</v>
      </c>
    </row>
    <row r="51" spans="1:8" x14ac:dyDescent="0.25">
      <c r="A51" s="47" t="s">
        <v>130</v>
      </c>
      <c r="B51" s="111">
        <v>4830</v>
      </c>
      <c r="C51" s="111">
        <v>4773</v>
      </c>
      <c r="D51" s="112">
        <f t="shared" si="2"/>
        <v>57</v>
      </c>
    </row>
    <row r="52" spans="1:8" x14ac:dyDescent="0.25">
      <c r="A52" s="47" t="s">
        <v>131</v>
      </c>
      <c r="B52" s="111">
        <v>105</v>
      </c>
      <c r="C52" s="111">
        <v>374</v>
      </c>
      <c r="D52" s="112">
        <f t="shared" si="2"/>
        <v>-269</v>
      </c>
    </row>
    <row r="53" spans="1:8" x14ac:dyDescent="0.25">
      <c r="A53" s="47" t="s">
        <v>132</v>
      </c>
      <c r="B53" s="111">
        <v>44652</v>
      </c>
      <c r="C53" s="111">
        <v>39603</v>
      </c>
      <c r="D53" s="112">
        <f t="shared" si="2"/>
        <v>5049</v>
      </c>
    </row>
    <row r="54" spans="1:8" x14ac:dyDescent="0.25">
      <c r="A54" s="47" t="s">
        <v>133</v>
      </c>
      <c r="B54" s="111">
        <v>-3281</v>
      </c>
      <c r="C54" s="111">
        <v>-2318</v>
      </c>
      <c r="D54" s="112">
        <f t="shared" si="2"/>
        <v>-963</v>
      </c>
    </row>
    <row r="55" spans="1:8" x14ac:dyDescent="0.25">
      <c r="A55" s="47" t="s">
        <v>134</v>
      </c>
      <c r="B55" s="111">
        <v>-4240</v>
      </c>
      <c r="C55" s="111">
        <v>-919</v>
      </c>
      <c r="D55" s="112">
        <f t="shared" si="2"/>
        <v>-3321</v>
      </c>
    </row>
    <row r="56" spans="1:8" x14ac:dyDescent="0.25">
      <c r="A56" s="103" t="s">
        <v>135</v>
      </c>
      <c r="B56" s="121">
        <v>3562</v>
      </c>
      <c r="C56" s="121">
        <v>5612</v>
      </c>
      <c r="D56" s="112">
        <f t="shared" si="2"/>
        <v>-2050</v>
      </c>
    </row>
    <row r="57" spans="1:8" x14ac:dyDescent="0.25">
      <c r="A57" s="43" t="s">
        <v>94</v>
      </c>
      <c r="B57" s="122">
        <v>5544</v>
      </c>
      <c r="C57" s="123">
        <v>4876</v>
      </c>
      <c r="D57" s="110">
        <f t="shared" si="2"/>
        <v>668</v>
      </c>
    </row>
    <row r="58" spans="1:8" s="57" customFormat="1" x14ac:dyDescent="0.25">
      <c r="A58" s="43" t="s">
        <v>136</v>
      </c>
      <c r="B58" s="109">
        <v>8250</v>
      </c>
      <c r="C58" s="109">
        <v>9050</v>
      </c>
      <c r="D58" s="110">
        <f t="shared" si="2"/>
        <v>-800</v>
      </c>
      <c r="F58" s="1"/>
      <c r="G58" s="1"/>
      <c r="H58" s="1"/>
    </row>
    <row r="59" spans="1:8" s="57" customFormat="1" x14ac:dyDescent="0.25">
      <c r="A59" s="43"/>
      <c r="B59" s="124"/>
      <c r="C59" s="124"/>
      <c r="D59" s="110"/>
      <c r="F59" s="1"/>
      <c r="G59" s="1"/>
      <c r="H59" s="1"/>
    </row>
    <row r="60" spans="1:8" x14ac:dyDescent="0.25">
      <c r="A60" s="90" t="s">
        <v>57</v>
      </c>
      <c r="B60" s="107">
        <v>69692</v>
      </c>
      <c r="C60" s="107">
        <v>67103</v>
      </c>
      <c r="D60" s="125">
        <f t="shared" si="2"/>
        <v>2589</v>
      </c>
      <c r="E60" s="45"/>
    </row>
    <row r="61" spans="1:8" x14ac:dyDescent="0.25">
      <c r="A61" s="43" t="s">
        <v>108</v>
      </c>
      <c r="B61" s="113">
        <v>1143</v>
      </c>
      <c r="C61" s="113">
        <v>1305</v>
      </c>
      <c r="D61" s="110">
        <f t="shared" si="2"/>
        <v>-162</v>
      </c>
    </row>
    <row r="62" spans="1:8" x14ac:dyDescent="0.25">
      <c r="A62" s="43" t="s">
        <v>87</v>
      </c>
      <c r="B62" s="113">
        <v>6630</v>
      </c>
      <c r="C62" s="113">
        <v>6683</v>
      </c>
      <c r="D62" s="110">
        <f t="shared" si="2"/>
        <v>-53</v>
      </c>
    </row>
    <row r="63" spans="1:8" s="57" customFormat="1" x14ac:dyDescent="0.25">
      <c r="A63" s="43" t="s">
        <v>109</v>
      </c>
      <c r="B63" s="109">
        <v>4571</v>
      </c>
      <c r="C63" s="109">
        <v>4624</v>
      </c>
      <c r="D63" s="110">
        <f t="shared" si="2"/>
        <v>-53</v>
      </c>
      <c r="F63" s="1"/>
      <c r="G63" s="1"/>
      <c r="H63" s="1"/>
    </row>
    <row r="64" spans="1:8" x14ac:dyDescent="0.25">
      <c r="A64" s="47" t="s">
        <v>110</v>
      </c>
      <c r="B64" s="111">
        <v>1152</v>
      </c>
      <c r="C64" s="111">
        <v>1302</v>
      </c>
      <c r="D64" s="112">
        <f t="shared" si="2"/>
        <v>-150</v>
      </c>
    </row>
    <row r="65" spans="1:8" x14ac:dyDescent="0.25">
      <c r="A65" s="47" t="s">
        <v>111</v>
      </c>
      <c r="B65" s="111">
        <v>3419</v>
      </c>
      <c r="C65" s="111">
        <v>3322</v>
      </c>
      <c r="D65" s="112">
        <f t="shared" si="2"/>
        <v>97</v>
      </c>
    </row>
    <row r="66" spans="1:8" s="57" customFormat="1" x14ac:dyDescent="0.25">
      <c r="A66" s="43" t="s">
        <v>88</v>
      </c>
      <c r="B66" s="109">
        <v>48407</v>
      </c>
      <c r="C66" s="109">
        <v>46094</v>
      </c>
      <c r="D66" s="110">
        <f t="shared" si="2"/>
        <v>2313</v>
      </c>
      <c r="F66" s="1"/>
      <c r="G66" s="1"/>
      <c r="H66" s="1"/>
    </row>
    <row r="67" spans="1:8" s="57" customFormat="1" x14ac:dyDescent="0.25">
      <c r="A67" s="47" t="s">
        <v>89</v>
      </c>
      <c r="B67" s="111">
        <v>42679</v>
      </c>
      <c r="C67" s="111">
        <v>40585</v>
      </c>
      <c r="D67" s="112">
        <f t="shared" si="2"/>
        <v>2094</v>
      </c>
      <c r="F67" s="1"/>
      <c r="G67" s="1"/>
      <c r="H67" s="1"/>
    </row>
    <row r="68" spans="1:8" s="57" customFormat="1" x14ac:dyDescent="0.25">
      <c r="A68" s="47" t="s">
        <v>90</v>
      </c>
      <c r="B68" s="111">
        <v>401</v>
      </c>
      <c r="C68" s="111">
        <v>485</v>
      </c>
      <c r="D68" s="112">
        <f t="shared" si="2"/>
        <v>-84</v>
      </c>
      <c r="E68" s="50"/>
      <c r="F68" s="1"/>
      <c r="G68" s="1"/>
      <c r="H68" s="1"/>
    </row>
    <row r="69" spans="1:8" s="57" customFormat="1" x14ac:dyDescent="0.25">
      <c r="A69" s="47" t="s">
        <v>149</v>
      </c>
      <c r="B69" s="111">
        <v>2480</v>
      </c>
      <c r="C69" s="111">
        <v>2619</v>
      </c>
      <c r="D69" s="112">
        <f t="shared" si="2"/>
        <v>-139</v>
      </c>
      <c r="F69" s="1"/>
      <c r="G69" s="1"/>
      <c r="H69" s="1"/>
    </row>
    <row r="70" spans="1:8" s="57" customFormat="1" x14ac:dyDescent="0.25">
      <c r="A70" s="47" t="s">
        <v>91</v>
      </c>
      <c r="B70" s="111">
        <v>1444</v>
      </c>
      <c r="C70" s="111">
        <v>1124</v>
      </c>
      <c r="D70" s="112">
        <f t="shared" si="2"/>
        <v>320</v>
      </c>
      <c r="F70" s="1"/>
      <c r="G70" s="1"/>
      <c r="H70" s="1"/>
    </row>
    <row r="71" spans="1:8" s="57" customFormat="1" x14ac:dyDescent="0.25">
      <c r="A71" s="47" t="s">
        <v>150</v>
      </c>
      <c r="B71" s="111">
        <v>1403</v>
      </c>
      <c r="C71" s="111">
        <v>1281</v>
      </c>
      <c r="D71" s="112">
        <f t="shared" si="2"/>
        <v>122</v>
      </c>
      <c r="F71" s="1"/>
      <c r="G71" s="1"/>
      <c r="H71" s="1"/>
    </row>
    <row r="72" spans="1:8" s="57" customFormat="1" x14ac:dyDescent="0.25">
      <c r="A72" s="43" t="s">
        <v>83</v>
      </c>
      <c r="B72" s="113">
        <v>413</v>
      </c>
      <c r="C72" s="113">
        <v>434</v>
      </c>
      <c r="D72" s="110">
        <f t="shared" si="2"/>
        <v>-21</v>
      </c>
      <c r="F72" s="1"/>
      <c r="G72" s="1"/>
      <c r="H72" s="1"/>
    </row>
    <row r="73" spans="1:8" s="57" customFormat="1" x14ac:dyDescent="0.25">
      <c r="A73" s="43" t="s">
        <v>60</v>
      </c>
      <c r="B73" s="113">
        <v>413</v>
      </c>
      <c r="C73" s="113">
        <v>418</v>
      </c>
      <c r="D73" s="110">
        <f t="shared" si="2"/>
        <v>-5</v>
      </c>
      <c r="F73" s="1"/>
      <c r="G73" s="1"/>
      <c r="H73" s="1"/>
    </row>
    <row r="74" spans="1:8" x14ac:dyDescent="0.25">
      <c r="A74" s="43" t="s">
        <v>58</v>
      </c>
      <c r="B74" s="113">
        <v>8116</v>
      </c>
      <c r="C74" s="113">
        <v>7545</v>
      </c>
      <c r="D74" s="110">
        <f t="shared" si="2"/>
        <v>571</v>
      </c>
    </row>
    <row r="75" spans="1:8" x14ac:dyDescent="0.25">
      <c r="A75" s="43"/>
      <c r="B75" s="113"/>
      <c r="C75" s="113"/>
      <c r="D75" s="110"/>
    </row>
    <row r="76" spans="1:8" x14ac:dyDescent="0.25">
      <c r="A76" s="90" t="s">
        <v>59</v>
      </c>
      <c r="B76" s="126">
        <v>28455</v>
      </c>
      <c r="C76" s="126">
        <v>30138</v>
      </c>
      <c r="D76" s="125">
        <f t="shared" si="2"/>
        <v>-1683</v>
      </c>
      <c r="E76" s="45"/>
    </row>
    <row r="77" spans="1:8" x14ac:dyDescent="0.25">
      <c r="A77" s="43" t="s">
        <v>122</v>
      </c>
      <c r="B77" s="109">
        <v>3128</v>
      </c>
      <c r="C77" s="109">
        <v>197</v>
      </c>
      <c r="D77" s="110">
        <f t="shared" si="2"/>
        <v>2931</v>
      </c>
    </row>
    <row r="78" spans="1:8" x14ac:dyDescent="0.25">
      <c r="A78" s="43" t="s">
        <v>112</v>
      </c>
      <c r="B78" s="109">
        <v>976</v>
      </c>
      <c r="C78" s="109">
        <v>795</v>
      </c>
      <c r="D78" s="110">
        <f t="shared" si="2"/>
        <v>181</v>
      </c>
    </row>
    <row r="79" spans="1:8" s="57" customFormat="1" ht="14.25" customHeight="1" x14ac:dyDescent="0.25">
      <c r="A79" s="47" t="s">
        <v>113</v>
      </c>
      <c r="B79" s="111">
        <v>16</v>
      </c>
      <c r="C79" s="111">
        <v>22</v>
      </c>
      <c r="D79" s="112">
        <f t="shared" si="2"/>
        <v>-6</v>
      </c>
      <c r="F79" s="1"/>
      <c r="G79" s="1"/>
      <c r="H79" s="1"/>
    </row>
    <row r="80" spans="1:8" x14ac:dyDescent="0.25">
      <c r="A80" s="47" t="s">
        <v>111</v>
      </c>
      <c r="B80" s="111">
        <v>960</v>
      </c>
      <c r="C80" s="111">
        <v>773</v>
      </c>
      <c r="D80" s="112">
        <f t="shared" si="2"/>
        <v>187</v>
      </c>
    </row>
    <row r="81" spans="1:8" x14ac:dyDescent="0.25">
      <c r="A81" s="43" t="s">
        <v>93</v>
      </c>
      <c r="B81" s="109">
        <v>20818</v>
      </c>
      <c r="C81" s="109">
        <v>25528</v>
      </c>
      <c r="D81" s="110">
        <f t="shared" si="2"/>
        <v>-4710</v>
      </c>
    </row>
    <row r="82" spans="1:8" x14ac:dyDescent="0.25">
      <c r="A82" s="47" t="s">
        <v>89</v>
      </c>
      <c r="B82" s="111">
        <v>11047</v>
      </c>
      <c r="C82" s="111">
        <v>13805</v>
      </c>
      <c r="D82" s="112">
        <f t="shared" si="2"/>
        <v>-2758</v>
      </c>
    </row>
    <row r="83" spans="1:8" x14ac:dyDescent="0.25">
      <c r="A83" s="47" t="s">
        <v>90</v>
      </c>
      <c r="B83" s="111">
        <v>78</v>
      </c>
      <c r="C83" s="111">
        <v>103</v>
      </c>
      <c r="D83" s="112">
        <f t="shared" si="2"/>
        <v>-25</v>
      </c>
    </row>
    <row r="84" spans="1:8" x14ac:dyDescent="0.25">
      <c r="A84" s="47" t="s">
        <v>91</v>
      </c>
      <c r="B84" s="111">
        <v>643</v>
      </c>
      <c r="C84" s="111">
        <v>867</v>
      </c>
      <c r="D84" s="112">
        <f t="shared" si="2"/>
        <v>-224</v>
      </c>
    </row>
    <row r="85" spans="1:8" x14ac:dyDescent="0.25">
      <c r="A85" s="47" t="s">
        <v>92</v>
      </c>
      <c r="B85" s="111">
        <v>176</v>
      </c>
      <c r="C85" s="111">
        <v>180</v>
      </c>
      <c r="D85" s="112">
        <f t="shared" si="2"/>
        <v>-4</v>
      </c>
    </row>
    <row r="86" spans="1:8" x14ac:dyDescent="0.25">
      <c r="A86" s="47" t="s">
        <v>114</v>
      </c>
      <c r="B86" s="111">
        <v>5178</v>
      </c>
      <c r="C86" s="111">
        <v>6183</v>
      </c>
      <c r="D86" s="112">
        <f t="shared" si="2"/>
        <v>-1005</v>
      </c>
    </row>
    <row r="87" spans="1:8" x14ac:dyDescent="0.25">
      <c r="A87" s="47" t="s">
        <v>115</v>
      </c>
      <c r="B87" s="111">
        <v>3696</v>
      </c>
      <c r="C87" s="111">
        <v>4390</v>
      </c>
      <c r="D87" s="112">
        <f t="shared" si="2"/>
        <v>-694</v>
      </c>
    </row>
    <row r="88" spans="1:8" x14ac:dyDescent="0.25">
      <c r="A88" s="43" t="s">
        <v>61</v>
      </c>
      <c r="B88" s="109">
        <v>3533</v>
      </c>
      <c r="C88" s="109">
        <v>3619</v>
      </c>
      <c r="D88" s="110">
        <f t="shared" si="2"/>
        <v>-86</v>
      </c>
    </row>
    <row r="89" spans="1:8" x14ac:dyDescent="0.25">
      <c r="A89" s="47" t="s">
        <v>116</v>
      </c>
      <c r="B89" s="111">
        <v>992</v>
      </c>
      <c r="C89" s="111">
        <v>1137</v>
      </c>
      <c r="D89" s="112">
        <f t="shared" si="2"/>
        <v>-145</v>
      </c>
    </row>
    <row r="90" spans="1:8" x14ac:dyDescent="0.25">
      <c r="A90" s="47" t="s">
        <v>117</v>
      </c>
      <c r="B90" s="111">
        <v>1472</v>
      </c>
      <c r="C90" s="111">
        <v>1454</v>
      </c>
      <c r="D90" s="112">
        <f t="shared" si="2"/>
        <v>18</v>
      </c>
    </row>
    <row r="91" spans="1:8" x14ac:dyDescent="0.25">
      <c r="A91" s="47" t="s">
        <v>118</v>
      </c>
      <c r="B91" s="111">
        <v>1069</v>
      </c>
      <c r="C91" s="111">
        <v>1028</v>
      </c>
      <c r="D91" s="112">
        <f t="shared" si="2"/>
        <v>41</v>
      </c>
    </row>
    <row r="92" spans="1:8" x14ac:dyDescent="0.25">
      <c r="A92" s="47"/>
      <c r="B92" s="124"/>
      <c r="C92" s="124"/>
      <c r="D92" s="110"/>
    </row>
    <row r="93" spans="1:8" x14ac:dyDescent="0.25">
      <c r="A93" s="64" t="s">
        <v>66</v>
      </c>
      <c r="B93" s="119">
        <v>157569</v>
      </c>
      <c r="C93" s="119">
        <v>158293</v>
      </c>
      <c r="D93" s="120">
        <f t="shared" si="2"/>
        <v>-724</v>
      </c>
      <c r="E93" s="45"/>
      <c r="H93" s="49"/>
    </row>
    <row r="95" spans="1:8" x14ac:dyDescent="0.25">
      <c r="B95" s="58"/>
      <c r="C95" s="58"/>
      <c r="D95" s="58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Normal="100" workbookViewId="0">
      <selection activeCell="A23" sqref="A23"/>
    </sheetView>
  </sheetViews>
  <sheetFormatPr baseColWidth="10" defaultColWidth="11.33203125" defaultRowHeight="13.2" x14ac:dyDescent="0.25"/>
  <cols>
    <col min="1" max="1" width="55.6640625" style="1" bestFit="1" customWidth="1"/>
    <col min="2" max="2" width="13.33203125" style="1" customWidth="1"/>
    <col min="3" max="4" width="13.6640625" style="1" customWidth="1"/>
    <col min="5" max="16384" width="11.33203125" style="1"/>
  </cols>
  <sheetData>
    <row r="2" spans="1:8" ht="12.75" customHeight="1" x14ac:dyDescent="0.25"/>
    <row r="3" spans="1:8" ht="12.75" customHeight="1" x14ac:dyDescent="0.25"/>
    <row r="4" spans="1:8" ht="12.75" customHeight="1" x14ac:dyDescent="0.25"/>
    <row r="5" spans="1:8" ht="18" x14ac:dyDescent="0.35">
      <c r="A5" s="73" t="s">
        <v>38</v>
      </c>
      <c r="B5" s="73"/>
      <c r="C5" s="73"/>
      <c r="D5" s="11"/>
    </row>
    <row r="6" spans="1:8" ht="18" x14ac:dyDescent="0.35">
      <c r="A6" s="74">
        <f>+Balance!A6</f>
        <v>45838</v>
      </c>
      <c r="B6" s="73"/>
      <c r="C6" s="73"/>
      <c r="D6" s="11"/>
    </row>
    <row r="7" spans="1:8" ht="18" x14ac:dyDescent="0.35">
      <c r="A7" s="78" t="s">
        <v>68</v>
      </c>
      <c r="B7" s="73"/>
      <c r="C7" s="73"/>
      <c r="D7" s="11"/>
    </row>
    <row r="8" spans="1:8" x14ac:dyDescent="0.25">
      <c r="A8" s="5"/>
      <c r="B8" s="5"/>
      <c r="C8" s="32"/>
      <c r="D8" s="5"/>
    </row>
    <row r="9" spans="1:8" x14ac:dyDescent="0.25">
      <c r="A9" s="5"/>
      <c r="B9" s="5"/>
      <c r="C9" s="33"/>
      <c r="D9" s="86" t="s">
        <v>69</v>
      </c>
    </row>
    <row r="10" spans="1:8" ht="31.95" customHeight="1" x14ac:dyDescent="0.25">
      <c r="A10" s="34"/>
      <c r="B10" s="65" t="s">
        <v>157</v>
      </c>
      <c r="C10" s="65" t="s">
        <v>158</v>
      </c>
      <c r="D10" s="66" t="s">
        <v>0</v>
      </c>
    </row>
    <row r="11" spans="1:8" x14ac:dyDescent="0.25">
      <c r="A11" s="35" t="s">
        <v>1</v>
      </c>
      <c r="B11" s="127">
        <v>22743.125018607556</v>
      </c>
      <c r="C11" s="127">
        <v>22636.958557829767</v>
      </c>
      <c r="D11" s="127">
        <v>0.46899613526512385</v>
      </c>
      <c r="F11" s="19"/>
      <c r="G11" s="19"/>
      <c r="H11" s="19"/>
    </row>
    <row r="12" spans="1:8" x14ac:dyDescent="0.25">
      <c r="A12" s="36" t="s">
        <v>2</v>
      </c>
      <c r="B12" s="128">
        <v>-10050.54758690215</v>
      </c>
      <c r="C12" s="128">
        <v>-10147.751797475838</v>
      </c>
      <c r="D12" s="128">
        <v>-0.95788912178425556</v>
      </c>
      <c r="F12" s="19"/>
      <c r="G12" s="19"/>
      <c r="H12" s="19"/>
    </row>
    <row r="13" spans="1:8" x14ac:dyDescent="0.25">
      <c r="A13" s="67" t="s">
        <v>3</v>
      </c>
      <c r="B13" s="129">
        <v>12692.577431705406</v>
      </c>
      <c r="C13" s="129">
        <v>12489.206760353931</v>
      </c>
      <c r="D13" s="129">
        <v>1.628371403034659</v>
      </c>
      <c r="F13" s="19"/>
      <c r="G13" s="19"/>
      <c r="H13" s="19"/>
    </row>
    <row r="14" spans="1:8" x14ac:dyDescent="0.25">
      <c r="A14" s="35" t="s">
        <v>4</v>
      </c>
      <c r="B14" s="127">
        <v>-2820.6361352941785</v>
      </c>
      <c r="C14" s="127">
        <v>-1409.3004471492186</v>
      </c>
      <c r="D14" s="127">
        <v>100.14441498261483</v>
      </c>
      <c r="F14" s="19"/>
      <c r="G14" s="19"/>
      <c r="H14" s="19"/>
    </row>
    <row r="15" spans="1:8" x14ac:dyDescent="0.25">
      <c r="A15" s="37" t="s">
        <v>5</v>
      </c>
      <c r="B15" s="14">
        <v>-1990.7269413721283</v>
      </c>
      <c r="C15" s="14">
        <v>-1893.7488785940445</v>
      </c>
      <c r="D15" s="14">
        <v>5.1209568424976251</v>
      </c>
      <c r="F15" s="19"/>
      <c r="G15" s="19"/>
      <c r="H15" s="19"/>
    </row>
    <row r="16" spans="1:8" x14ac:dyDescent="0.25">
      <c r="A16" s="37" t="s">
        <v>6</v>
      </c>
      <c r="B16" s="14">
        <v>581.2060636800162</v>
      </c>
      <c r="C16" s="14">
        <v>451.64975598690671</v>
      </c>
      <c r="D16" s="14">
        <v>28.685127352723583</v>
      </c>
      <c r="F16" s="19"/>
      <c r="G16" s="19"/>
      <c r="H16" s="19"/>
    </row>
    <row r="17" spans="1:8" x14ac:dyDescent="0.25">
      <c r="A17" s="37" t="s">
        <v>7</v>
      </c>
      <c r="B17" s="14">
        <v>-1895.4499555925236</v>
      </c>
      <c r="C17" s="14">
        <v>-2078.1208917055942</v>
      </c>
      <c r="D17" s="14">
        <v>-8.790197761937975</v>
      </c>
      <c r="F17" s="19"/>
      <c r="G17" s="19"/>
      <c r="H17" s="19"/>
    </row>
    <row r="18" spans="1:8" x14ac:dyDescent="0.25">
      <c r="A18" s="37" t="s">
        <v>95</v>
      </c>
      <c r="B18" s="14">
        <v>484.33469799045696</v>
      </c>
      <c r="C18" s="14">
        <v>2110.9195671635134</v>
      </c>
      <c r="D18" s="14">
        <v>-77.055748332407205</v>
      </c>
      <c r="F18" s="19"/>
      <c r="G18" s="19"/>
      <c r="H18" s="19"/>
    </row>
    <row r="19" spans="1:8" x14ac:dyDescent="0.25">
      <c r="A19" s="98" t="s">
        <v>8</v>
      </c>
      <c r="B19" s="127">
        <v>-1585.0167533019473</v>
      </c>
      <c r="C19" s="127">
        <v>-1466.2834688027117</v>
      </c>
      <c r="D19" s="127">
        <v>8.0975668774460683</v>
      </c>
      <c r="F19" s="19"/>
      <c r="G19" s="19"/>
      <c r="H19" s="19"/>
    </row>
    <row r="20" spans="1:8" x14ac:dyDescent="0.25">
      <c r="A20" s="83" t="s">
        <v>9</v>
      </c>
      <c r="B20" s="129">
        <v>8286.9245431092804</v>
      </c>
      <c r="C20" s="129">
        <v>9613.6228444019998</v>
      </c>
      <c r="D20" s="129">
        <v>-13.800190862129089</v>
      </c>
      <c r="F20" s="19"/>
      <c r="G20" s="19"/>
      <c r="H20" s="19"/>
    </row>
    <row r="21" spans="1:8" x14ac:dyDescent="0.25">
      <c r="A21" s="36" t="s">
        <v>10</v>
      </c>
      <c r="B21" s="128">
        <v>-2820.2349440499479</v>
      </c>
      <c r="C21" s="128">
        <v>-2754.4194512255312</v>
      </c>
      <c r="D21" s="128">
        <v>2.3894506261612838</v>
      </c>
      <c r="F21" s="19"/>
      <c r="G21" s="19"/>
      <c r="H21" s="19"/>
    </row>
    <row r="22" spans="1:8" x14ac:dyDescent="0.25">
      <c r="A22" s="67" t="s">
        <v>73</v>
      </c>
      <c r="B22" s="129">
        <v>5466.6895990593321</v>
      </c>
      <c r="C22" s="129">
        <v>6859.203393176469</v>
      </c>
      <c r="D22" s="129">
        <v>-20.30139236725957</v>
      </c>
      <c r="F22" s="19"/>
      <c r="G22" s="19"/>
      <c r="H22" s="19"/>
    </row>
    <row r="23" spans="1:8" x14ac:dyDescent="0.25">
      <c r="A23" s="36" t="s">
        <v>63</v>
      </c>
      <c r="B23" s="128">
        <v>-2341.8481435571166</v>
      </c>
      <c r="C23" s="128">
        <v>-1922.3440399117883</v>
      </c>
      <c r="D23" s="128">
        <v>21.822529939259901</v>
      </c>
      <c r="F23" s="19"/>
      <c r="G23" s="19"/>
      <c r="H23" s="19"/>
    </row>
    <row r="24" spans="1:8" x14ac:dyDescent="0.25">
      <c r="A24" s="36" t="s">
        <v>64</v>
      </c>
      <c r="B24" s="128">
        <v>1677.336809792753</v>
      </c>
      <c r="C24" s="128">
        <v>1074.1902706308679</v>
      </c>
      <c r="D24" s="128">
        <v>56.148948249890537</v>
      </c>
      <c r="F24" s="19"/>
      <c r="G24" s="19"/>
      <c r="H24" s="19"/>
    </row>
    <row r="25" spans="1:8" x14ac:dyDescent="0.25">
      <c r="A25" s="35" t="s">
        <v>11</v>
      </c>
      <c r="B25" s="127">
        <v>-664.5113337643636</v>
      </c>
      <c r="C25" s="127">
        <v>-848.15376928092041</v>
      </c>
      <c r="D25" s="127">
        <v>-21.652021386670494</v>
      </c>
      <c r="F25" s="19"/>
      <c r="G25" s="19"/>
      <c r="H25" s="19"/>
    </row>
    <row r="26" spans="1:8" x14ac:dyDescent="0.25">
      <c r="A26" s="38" t="s">
        <v>152</v>
      </c>
      <c r="B26" s="127">
        <v>40.112536110716093</v>
      </c>
      <c r="C26" s="127">
        <v>1.1368135067492993</v>
      </c>
      <c r="D26" s="127">
        <v>3428.5062917151004</v>
      </c>
      <c r="F26" s="19"/>
      <c r="G26" s="19"/>
      <c r="H26" s="19"/>
    </row>
    <row r="27" spans="1:8" x14ac:dyDescent="0.25">
      <c r="A27" s="67" t="s">
        <v>74</v>
      </c>
      <c r="B27" s="129">
        <v>4842.2908014056848</v>
      </c>
      <c r="C27" s="129">
        <v>6012.186437402298</v>
      </c>
      <c r="D27" s="129">
        <v>-19.458738483534006</v>
      </c>
      <c r="F27" s="19"/>
      <c r="G27" s="19"/>
      <c r="H27" s="19"/>
    </row>
    <row r="28" spans="1:8" x14ac:dyDescent="0.25">
      <c r="A28" s="36" t="s">
        <v>12</v>
      </c>
      <c r="B28" s="128">
        <v>-977.82160101606007</v>
      </c>
      <c r="C28" s="128">
        <v>-1609.2379255750172</v>
      </c>
      <c r="D28" s="128">
        <v>-39.2369776105878</v>
      </c>
      <c r="F28" s="19"/>
      <c r="G28" s="19"/>
      <c r="H28" s="19"/>
    </row>
    <row r="29" spans="1:8" x14ac:dyDescent="0.25">
      <c r="A29" s="36" t="s">
        <v>80</v>
      </c>
      <c r="B29" s="128">
        <v>-302.23537629712774</v>
      </c>
      <c r="C29" s="128">
        <v>-269.03355220799898</v>
      </c>
      <c r="D29" s="128">
        <v>12.341146231254942</v>
      </c>
      <c r="F29" s="19"/>
      <c r="G29" s="19"/>
      <c r="H29" s="19"/>
    </row>
    <row r="30" spans="1:8" x14ac:dyDescent="0.25">
      <c r="A30" s="67" t="s">
        <v>13</v>
      </c>
      <c r="B30" s="129">
        <v>3562.2338240924969</v>
      </c>
      <c r="C30" s="129">
        <v>4133.9149596192819</v>
      </c>
      <c r="D30" s="129">
        <v>-13.829049245353483</v>
      </c>
      <c r="F30" s="19"/>
      <c r="G30" s="19"/>
      <c r="H30" s="19"/>
    </row>
    <row r="31" spans="1:8" ht="12" customHeight="1" x14ac:dyDescent="0.25"/>
    <row r="32" spans="1:8" x14ac:dyDescent="0.25">
      <c r="A32" s="10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2"/>
  <sheetViews>
    <sheetView showGridLines="0" topLeftCell="A3" zoomScaleNormal="100" workbookViewId="0">
      <selection activeCell="B40" sqref="B40"/>
    </sheetView>
  </sheetViews>
  <sheetFormatPr baseColWidth="10" defaultColWidth="11.33203125" defaultRowHeight="13.2" x14ac:dyDescent="0.25"/>
  <cols>
    <col min="1" max="1" width="36.33203125" style="1" bestFit="1" customWidth="1"/>
    <col min="2" max="2" width="12.33203125" style="1" bestFit="1" customWidth="1"/>
    <col min="3" max="3" width="20" style="1" customWidth="1"/>
    <col min="4" max="4" width="11.33203125" style="1" bestFit="1" customWidth="1"/>
    <col min="5" max="5" width="15.6640625" style="1" bestFit="1" customWidth="1"/>
    <col min="6" max="16384" width="11.33203125" style="1"/>
  </cols>
  <sheetData>
    <row r="2" spans="1:12" ht="12.75" customHeight="1" x14ac:dyDescent="0.25"/>
    <row r="3" spans="1:12" ht="12.75" customHeight="1" x14ac:dyDescent="0.25"/>
    <row r="4" spans="1:12" ht="18.75" customHeight="1" x14ac:dyDescent="0.35">
      <c r="D4" s="20"/>
      <c r="E4" s="11"/>
    </row>
    <row r="5" spans="1:12" ht="18.75" customHeight="1" x14ac:dyDescent="0.3">
      <c r="A5" s="71"/>
      <c r="B5" s="71"/>
      <c r="C5" s="72" t="s">
        <v>79</v>
      </c>
      <c r="D5" s="73"/>
      <c r="E5" s="73"/>
      <c r="F5" s="71"/>
    </row>
    <row r="6" spans="1:12" ht="14.4" x14ac:dyDescent="0.3">
      <c r="A6" s="74" t="s">
        <v>42</v>
      </c>
      <c r="B6" s="71"/>
      <c r="C6" s="75">
        <f>+Balance!A6</f>
        <v>45838</v>
      </c>
      <c r="D6" s="72"/>
      <c r="E6" s="73"/>
      <c r="F6" s="71"/>
    </row>
    <row r="7" spans="1:12" ht="14.4" x14ac:dyDescent="0.3">
      <c r="A7" s="71"/>
      <c r="B7" s="73"/>
      <c r="C7" s="72" t="s">
        <v>36</v>
      </c>
      <c r="D7" s="73"/>
      <c r="E7" s="73"/>
      <c r="F7" s="71"/>
    </row>
    <row r="8" spans="1:12" ht="18" x14ac:dyDescent="0.35">
      <c r="A8" s="21"/>
      <c r="B8" s="22"/>
      <c r="C8" s="22"/>
      <c r="D8" s="22"/>
      <c r="E8" s="11"/>
    </row>
    <row r="9" spans="1:12" x14ac:dyDescent="0.25">
      <c r="A9" s="23"/>
      <c r="B9" s="24"/>
      <c r="C9" s="24"/>
      <c r="D9" s="24"/>
      <c r="E9" s="86" t="s">
        <v>69</v>
      </c>
    </row>
    <row r="10" spans="1:12" ht="34.200000000000003" customHeight="1" x14ac:dyDescent="0.25">
      <c r="A10" s="105" t="s">
        <v>162</v>
      </c>
      <c r="B10" s="68" t="s">
        <v>71</v>
      </c>
      <c r="C10" s="69" t="s">
        <v>155</v>
      </c>
      <c r="D10" s="69" t="s">
        <v>39</v>
      </c>
      <c r="E10" s="69" t="s">
        <v>159</v>
      </c>
    </row>
    <row r="11" spans="1:12" x14ac:dyDescent="0.25">
      <c r="A11" s="25" t="s">
        <v>75</v>
      </c>
      <c r="B11" s="130">
        <v>10296.075109682261</v>
      </c>
      <c r="C11" s="130">
        <v>12586.697234630979</v>
      </c>
      <c r="D11" s="130">
        <v>42.769014368362008</v>
      </c>
      <c r="E11" s="130">
        <v>-182.41634007404744</v>
      </c>
      <c r="G11" s="99"/>
      <c r="H11" s="99"/>
      <c r="I11" s="99"/>
      <c r="J11" s="99"/>
      <c r="K11" s="99"/>
      <c r="L11" s="99"/>
    </row>
    <row r="12" spans="1:12" x14ac:dyDescent="0.25">
      <c r="A12" s="25" t="s">
        <v>17</v>
      </c>
      <c r="B12" s="130">
        <v>-3995.5100334222984</v>
      </c>
      <c r="C12" s="130">
        <v>-6192.4243381104861</v>
      </c>
      <c r="D12" s="130">
        <v>-22.143074442150002</v>
      </c>
      <c r="E12" s="130">
        <v>159.52985907278426</v>
      </c>
      <c r="G12" s="99"/>
      <c r="H12" s="99"/>
      <c r="I12" s="99"/>
      <c r="J12" s="99"/>
    </row>
    <row r="13" spans="1:12" x14ac:dyDescent="0.25">
      <c r="A13" s="70" t="s">
        <v>3</v>
      </c>
      <c r="B13" s="131">
        <v>6300.5650762599616</v>
      </c>
      <c r="C13" s="131">
        <v>6394.2728965204969</v>
      </c>
      <c r="D13" s="131">
        <v>20.625939926212002</v>
      </c>
      <c r="E13" s="131">
        <v>-22.886481001263203</v>
      </c>
      <c r="G13" s="99"/>
      <c r="H13" s="99"/>
      <c r="I13" s="99"/>
      <c r="J13" s="99"/>
    </row>
    <row r="14" spans="1:12" x14ac:dyDescent="0.25">
      <c r="A14" s="25" t="s">
        <v>18</v>
      </c>
      <c r="B14" s="130">
        <v>-1463.8683600599506</v>
      </c>
      <c r="C14" s="130">
        <v>-1376.336990546065</v>
      </c>
      <c r="D14" s="130">
        <v>-12.046778716459899</v>
      </c>
      <c r="E14" s="130">
        <v>31.615994028296992</v>
      </c>
      <c r="G14" s="99"/>
      <c r="H14" s="99"/>
      <c r="I14" s="99"/>
      <c r="J14" s="99"/>
    </row>
    <row r="15" spans="1:12" x14ac:dyDescent="0.25">
      <c r="A15" s="26" t="s">
        <v>5</v>
      </c>
      <c r="B15" s="132">
        <v>-1140.6260015832456</v>
      </c>
      <c r="C15" s="132">
        <v>-567.64335671161257</v>
      </c>
      <c r="D15" s="132">
        <v>-8.3266950833071007</v>
      </c>
      <c r="E15" s="132">
        <v>-274.13088799396309</v>
      </c>
      <c r="G15" s="99"/>
      <c r="H15" s="99"/>
      <c r="I15" s="99"/>
      <c r="J15" s="99"/>
    </row>
    <row r="16" spans="1:12" x14ac:dyDescent="0.25">
      <c r="A16" s="26" t="s">
        <v>6</v>
      </c>
      <c r="B16" s="132">
        <v>453.29863689628604</v>
      </c>
      <c r="C16" s="132">
        <v>121.36935264829341</v>
      </c>
      <c r="D16" s="7">
        <v>0</v>
      </c>
      <c r="E16" s="132">
        <v>6.5380741354367409</v>
      </c>
      <c r="G16" s="99"/>
      <c r="H16" s="99"/>
      <c r="I16" s="99"/>
      <c r="J16" s="99"/>
    </row>
    <row r="17" spans="1:10" x14ac:dyDescent="0.25">
      <c r="A17" s="26" t="s">
        <v>19</v>
      </c>
      <c r="B17" s="132">
        <v>-1104.2334552400084</v>
      </c>
      <c r="C17" s="132">
        <v>-1127.7298181566068</v>
      </c>
      <c r="D17" s="132">
        <v>-3.7966483170254994</v>
      </c>
      <c r="E17" s="132">
        <v>340.30996612111727</v>
      </c>
      <c r="G17" s="99"/>
      <c r="H17" s="99"/>
      <c r="I17" s="99"/>
      <c r="J17" s="99"/>
    </row>
    <row r="18" spans="1:10" x14ac:dyDescent="0.25">
      <c r="A18" s="15" t="s">
        <v>95</v>
      </c>
      <c r="B18" s="132">
        <v>327.69245986701713</v>
      </c>
      <c r="C18" s="132">
        <v>197.6668316738608</v>
      </c>
      <c r="D18" s="132">
        <v>7.6564683872700004E-2</v>
      </c>
      <c r="E18" s="132">
        <v>-41.101158234293692</v>
      </c>
      <c r="G18" s="99"/>
      <c r="H18" s="99"/>
      <c r="I18" s="99"/>
      <c r="J18" s="99"/>
    </row>
    <row r="19" spans="1:10" x14ac:dyDescent="0.25">
      <c r="A19" s="25" t="s">
        <v>8</v>
      </c>
      <c r="B19" s="132">
        <v>-565.62619615099675</v>
      </c>
      <c r="C19" s="132">
        <v>-1012.8460054629451</v>
      </c>
      <c r="D19" s="132">
        <v>-0.90903002037000002</v>
      </c>
      <c r="E19" s="132">
        <v>-5.6355216676356852</v>
      </c>
      <c r="G19" s="99"/>
      <c r="H19" s="99"/>
      <c r="I19" s="99"/>
      <c r="J19" s="99"/>
    </row>
    <row r="20" spans="1:10" x14ac:dyDescent="0.25">
      <c r="A20" s="70" t="s">
        <v>9</v>
      </c>
      <c r="B20" s="131">
        <v>4271.0705200490138</v>
      </c>
      <c r="C20" s="131">
        <v>4005.0899005114848</v>
      </c>
      <c r="D20" s="131">
        <v>7.6701311893821034</v>
      </c>
      <c r="E20" s="131">
        <v>3.0939913593981037</v>
      </c>
      <c r="G20" s="99"/>
      <c r="H20" s="99"/>
      <c r="I20" s="99"/>
      <c r="J20" s="99"/>
    </row>
    <row r="21" spans="1:10" x14ac:dyDescent="0.25">
      <c r="A21" s="25" t="s">
        <v>20</v>
      </c>
      <c r="B21" s="130">
        <v>-1343.1571727916801</v>
      </c>
      <c r="C21" s="130">
        <v>-1387.1739177105314</v>
      </c>
      <c r="D21" s="130">
        <v>-5.8036744052850002</v>
      </c>
      <c r="E21" s="130">
        <v>-84.100179142450727</v>
      </c>
      <c r="G21" s="99"/>
      <c r="H21" s="99"/>
      <c r="I21" s="99"/>
      <c r="J21" s="99"/>
    </row>
    <row r="22" spans="1:10" x14ac:dyDescent="0.25">
      <c r="A22" s="70" t="s">
        <v>21</v>
      </c>
      <c r="B22" s="131">
        <v>2927.913347257334</v>
      </c>
      <c r="C22" s="131">
        <v>2617.9159828009538</v>
      </c>
      <c r="D22" s="131">
        <v>1.8664567840971031</v>
      </c>
      <c r="E22" s="131">
        <v>-81.006187783052638</v>
      </c>
      <c r="G22" s="99"/>
      <c r="H22" s="99"/>
      <c r="I22" s="99"/>
      <c r="J22" s="99"/>
    </row>
    <row r="23" spans="1:10" x14ac:dyDescent="0.25">
      <c r="A23" s="25" t="s">
        <v>22</v>
      </c>
      <c r="B23" s="130">
        <v>-784.84265807256406</v>
      </c>
      <c r="C23" s="130">
        <v>-331.98782527733317</v>
      </c>
      <c r="D23" s="130">
        <v>5.5144400348989002</v>
      </c>
      <c r="E23" s="130">
        <v>446.80470955063521</v>
      </c>
      <c r="G23" s="99"/>
      <c r="H23" s="99"/>
      <c r="I23" s="99"/>
      <c r="J23" s="99"/>
    </row>
    <row r="24" spans="1:10" x14ac:dyDescent="0.25">
      <c r="A24" s="25" t="s">
        <v>23</v>
      </c>
      <c r="B24" s="130">
        <v>43.183680203936191</v>
      </c>
      <c r="C24" s="130">
        <v>5.0246700988613995</v>
      </c>
      <c r="D24" s="130">
        <v>-8.2646409566401005</v>
      </c>
      <c r="E24" s="130">
        <v>0.16882676455859474</v>
      </c>
      <c r="G24" s="99"/>
      <c r="H24" s="99"/>
      <c r="I24" s="99"/>
      <c r="J24" s="99"/>
    </row>
    <row r="25" spans="1:10" x14ac:dyDescent="0.25">
      <c r="A25" s="70" t="s">
        <v>76</v>
      </c>
      <c r="B25" s="131">
        <v>2186.254369388706</v>
      </c>
      <c r="C25" s="131">
        <v>2290.952827622481</v>
      </c>
      <c r="D25" s="131">
        <v>-0.88374413764409654</v>
      </c>
      <c r="E25" s="131">
        <v>365.96734853214127</v>
      </c>
      <c r="G25" s="99"/>
      <c r="H25" s="99"/>
      <c r="I25" s="99"/>
      <c r="J25" s="99"/>
    </row>
    <row r="26" spans="1:10" x14ac:dyDescent="0.25">
      <c r="A26" s="25" t="s">
        <v>24</v>
      </c>
      <c r="B26" s="130">
        <v>-587.06171331644964</v>
      </c>
      <c r="C26" s="130">
        <v>-658.36560210030575</v>
      </c>
      <c r="D26" s="132">
        <v>-2.9435889413636001</v>
      </c>
      <c r="E26" s="130">
        <v>-31.686072955069051</v>
      </c>
      <c r="G26" s="99"/>
      <c r="H26" s="99"/>
      <c r="I26" s="99"/>
      <c r="J26" s="99"/>
    </row>
    <row r="27" spans="1:10" x14ac:dyDescent="0.25">
      <c r="A27" s="83" t="s">
        <v>25</v>
      </c>
      <c r="B27" s="131">
        <v>1599.1926560722566</v>
      </c>
      <c r="C27" s="131">
        <v>1632.5872255221757</v>
      </c>
      <c r="D27" s="131">
        <v>-3.8273330790076967</v>
      </c>
      <c r="E27" s="131">
        <v>334.28127557707222</v>
      </c>
      <c r="G27" s="99"/>
      <c r="H27" s="99"/>
      <c r="I27" s="99"/>
      <c r="J27" s="99"/>
    </row>
    <row r="29" spans="1:10" x14ac:dyDescent="0.25">
      <c r="A29" s="17"/>
    </row>
    <row r="30" spans="1:10" ht="18" x14ac:dyDescent="0.35">
      <c r="C30" s="18"/>
    </row>
    <row r="31" spans="1:10" x14ac:dyDescent="0.25">
      <c r="E31" s="86" t="s">
        <v>69</v>
      </c>
    </row>
    <row r="32" spans="1:10" s="27" customFormat="1" ht="32.25" customHeight="1" x14ac:dyDescent="0.25">
      <c r="A32" s="105" t="s">
        <v>163</v>
      </c>
      <c r="B32" s="68" t="s">
        <v>71</v>
      </c>
      <c r="C32" s="69" t="s">
        <v>151</v>
      </c>
      <c r="D32" s="69" t="s">
        <v>39</v>
      </c>
      <c r="E32" s="69" t="s">
        <v>129</v>
      </c>
    </row>
    <row r="33" spans="1:10" s="27" customFormat="1" x14ac:dyDescent="0.25">
      <c r="A33" s="28" t="s">
        <v>26</v>
      </c>
      <c r="B33" s="14">
        <v>9695.6078895876963</v>
      </c>
      <c r="C33" s="14">
        <v>13275.624731443932</v>
      </c>
      <c r="D33" s="14">
        <v>23.707853782165603</v>
      </c>
      <c r="E33" s="29">
        <v>-357.98191698402536</v>
      </c>
      <c r="G33" s="99"/>
      <c r="H33" s="99"/>
      <c r="I33" s="99"/>
      <c r="J33" s="99"/>
    </row>
    <row r="34" spans="1:10" s="27" customFormat="1" x14ac:dyDescent="0.25">
      <c r="A34" s="28" t="s">
        <v>17</v>
      </c>
      <c r="B34" s="14">
        <v>-4140.6891188881345</v>
      </c>
      <c r="C34" s="14">
        <v>-6324.1179087016662</v>
      </c>
      <c r="D34" s="14">
        <v>-13.946624094000001</v>
      </c>
      <c r="E34" s="29">
        <v>331.00185420796464</v>
      </c>
      <c r="G34" s="99"/>
      <c r="H34" s="99"/>
      <c r="I34" s="99"/>
      <c r="J34" s="99"/>
    </row>
    <row r="35" spans="1:10" s="27" customFormat="1" x14ac:dyDescent="0.25">
      <c r="A35" s="79" t="s">
        <v>3</v>
      </c>
      <c r="B35" s="80">
        <v>5554.9187706995626</v>
      </c>
      <c r="C35" s="80">
        <v>6951.5068227422653</v>
      </c>
      <c r="D35" s="80">
        <v>9.7612296881656029</v>
      </c>
      <c r="E35" s="80">
        <v>-26.9800627760645</v>
      </c>
      <c r="G35" s="99"/>
      <c r="H35" s="99"/>
      <c r="I35" s="99"/>
      <c r="J35" s="99"/>
    </row>
    <row r="36" spans="1:10" s="27" customFormat="1" x14ac:dyDescent="0.25">
      <c r="A36" s="30" t="s">
        <v>18</v>
      </c>
      <c r="B36" s="14">
        <v>-1768.3360277279073</v>
      </c>
      <c r="C36" s="14">
        <v>310.96718484854324</v>
      </c>
      <c r="D36" s="14">
        <v>1.4393166935130994</v>
      </c>
      <c r="E36" s="14">
        <v>46.629079036632433</v>
      </c>
      <c r="G36" s="99"/>
      <c r="H36" s="99"/>
      <c r="I36" s="99"/>
      <c r="J36" s="99"/>
    </row>
    <row r="37" spans="1:10" s="27" customFormat="1" x14ac:dyDescent="0.25">
      <c r="A37" s="31" t="s">
        <v>5</v>
      </c>
      <c r="B37" s="16">
        <v>-1104.1834431815585</v>
      </c>
      <c r="C37" s="16">
        <v>-556.04077521849706</v>
      </c>
      <c r="D37" s="16">
        <v>-5.8899902529622006</v>
      </c>
      <c r="E37" s="16">
        <v>-227.63466994102686</v>
      </c>
      <c r="G37" s="99"/>
      <c r="H37" s="99"/>
      <c r="I37" s="99"/>
      <c r="J37" s="99"/>
    </row>
    <row r="38" spans="1:10" s="27" customFormat="1" x14ac:dyDescent="0.25">
      <c r="A38" s="31" t="s">
        <v>6</v>
      </c>
      <c r="B38" s="16">
        <v>330.40723480486503</v>
      </c>
      <c r="C38" s="16">
        <v>113.99002069122859</v>
      </c>
      <c r="D38" s="7">
        <v>0</v>
      </c>
      <c r="E38" s="16">
        <v>7.2525004908130235</v>
      </c>
      <c r="G38" s="99"/>
      <c r="H38" s="99"/>
      <c r="I38" s="99"/>
      <c r="J38" s="99"/>
    </row>
    <row r="39" spans="1:10" s="27" customFormat="1" x14ac:dyDescent="0.25">
      <c r="A39" s="31" t="s">
        <v>19</v>
      </c>
      <c r="B39" s="16">
        <v>-1284.2991887064027</v>
      </c>
      <c r="C39" s="16">
        <v>-1103.1955727841048</v>
      </c>
      <c r="D39" s="16">
        <v>-2.7348094385246995</v>
      </c>
      <c r="E39" s="16">
        <v>312.1086792234384</v>
      </c>
      <c r="G39" s="99"/>
      <c r="H39" s="99"/>
      <c r="I39" s="99"/>
      <c r="J39" s="99"/>
    </row>
    <row r="40" spans="1:10" s="27" customFormat="1" x14ac:dyDescent="0.25">
      <c r="A40" s="15" t="s">
        <v>95</v>
      </c>
      <c r="B40" s="16">
        <v>289.7393693551889</v>
      </c>
      <c r="C40" s="16">
        <v>1856.2135121599169</v>
      </c>
      <c r="D40" s="16">
        <v>10.064116385</v>
      </c>
      <c r="E40" s="16">
        <v>-45.097430736592621</v>
      </c>
      <c r="G40" s="99"/>
      <c r="H40" s="99"/>
      <c r="I40" s="99"/>
      <c r="J40" s="99"/>
    </row>
    <row r="41" spans="1:10" s="27" customFormat="1" x14ac:dyDescent="0.25">
      <c r="A41" s="30" t="s">
        <v>8</v>
      </c>
      <c r="B41" s="16">
        <v>-517.16235817085339</v>
      </c>
      <c r="C41" s="16">
        <v>-939.71833970726482</v>
      </c>
      <c r="D41" s="7">
        <v>-0.59063722519689998</v>
      </c>
      <c r="E41" s="7">
        <v>-8.8121336993967052</v>
      </c>
      <c r="G41" s="99"/>
      <c r="H41" s="99"/>
      <c r="I41" s="99"/>
      <c r="J41" s="99"/>
    </row>
    <row r="42" spans="1:10" s="27" customFormat="1" x14ac:dyDescent="0.25">
      <c r="A42" s="79" t="s">
        <v>9</v>
      </c>
      <c r="B42" s="80">
        <v>3269.4203848008015</v>
      </c>
      <c r="C42" s="80">
        <v>6322.7556678835426</v>
      </c>
      <c r="D42" s="80">
        <v>10.609909156481802</v>
      </c>
      <c r="E42" s="80">
        <v>10.836882561171249</v>
      </c>
      <c r="G42" s="99"/>
      <c r="H42" s="99"/>
      <c r="I42" s="99"/>
      <c r="J42" s="99"/>
    </row>
    <row r="43" spans="1:10" s="27" customFormat="1" x14ac:dyDescent="0.25">
      <c r="A43" s="30" t="s">
        <v>20</v>
      </c>
      <c r="B43" s="16">
        <v>-1258.8805335364875</v>
      </c>
      <c r="C43" s="16">
        <v>-1422.6822946489808</v>
      </c>
      <c r="D43" s="14">
        <v>-5.4633891652741005</v>
      </c>
      <c r="E43" s="29">
        <v>-67.393233874789587</v>
      </c>
      <c r="G43" s="99"/>
      <c r="H43" s="99"/>
      <c r="I43" s="99"/>
      <c r="J43" s="99"/>
    </row>
    <row r="44" spans="1:10" s="27" customFormat="1" x14ac:dyDescent="0.25">
      <c r="A44" s="79" t="s">
        <v>21</v>
      </c>
      <c r="B44" s="80">
        <v>2010.5398512643139</v>
      </c>
      <c r="C44" s="80">
        <v>4900.0733732345625</v>
      </c>
      <c r="D44" s="80">
        <v>5.1465199912077004</v>
      </c>
      <c r="E44" s="80">
        <v>-56.55635131361835</v>
      </c>
      <c r="G44" s="99"/>
      <c r="H44" s="99"/>
      <c r="I44" s="99"/>
      <c r="J44" s="99"/>
    </row>
    <row r="45" spans="1:10" s="27" customFormat="1" x14ac:dyDescent="0.25">
      <c r="A45" s="30" t="s">
        <v>22</v>
      </c>
      <c r="B45" s="16">
        <v>-694.03841038458143</v>
      </c>
      <c r="C45" s="16">
        <v>-104.7596146447647</v>
      </c>
      <c r="D45" s="14">
        <v>9.3724404999881994</v>
      </c>
      <c r="E45" s="29">
        <v>-58.728184751562544</v>
      </c>
      <c r="G45" s="99"/>
      <c r="H45" s="99"/>
      <c r="I45" s="99"/>
      <c r="J45" s="99"/>
    </row>
    <row r="46" spans="1:10" s="27" customFormat="1" x14ac:dyDescent="0.25">
      <c r="A46" s="30" t="s">
        <v>23</v>
      </c>
      <c r="B46" s="16">
        <v>22.029520585087297</v>
      </c>
      <c r="C46" s="16">
        <v>-6.3178056053078002</v>
      </c>
      <c r="D46" s="14">
        <v>-12.575049442561802</v>
      </c>
      <c r="E46" s="29">
        <v>-1.9998520304683982</v>
      </c>
      <c r="G46" s="99"/>
      <c r="H46" s="99"/>
      <c r="I46" s="99"/>
      <c r="J46" s="99"/>
    </row>
    <row r="47" spans="1:10" s="27" customFormat="1" x14ac:dyDescent="0.25">
      <c r="A47" s="79" t="s">
        <v>76</v>
      </c>
      <c r="B47" s="80">
        <v>1338.5309614648199</v>
      </c>
      <c r="C47" s="80">
        <v>4788.9959529844891</v>
      </c>
      <c r="D47" s="80">
        <v>1.9439110486340978</v>
      </c>
      <c r="E47" s="80">
        <v>-117.28438809564939</v>
      </c>
      <c r="G47" s="99"/>
      <c r="H47" s="99"/>
      <c r="I47" s="99"/>
      <c r="J47" s="99"/>
    </row>
    <row r="48" spans="1:10" s="27" customFormat="1" x14ac:dyDescent="0.25">
      <c r="A48" s="30" t="s">
        <v>24</v>
      </c>
      <c r="B48" s="16">
        <v>-473.14576555858298</v>
      </c>
      <c r="C48" s="16">
        <v>-1450.0577598230473</v>
      </c>
      <c r="D48" s="14">
        <v>-3.5463005802000001</v>
      </c>
      <c r="E48" s="29">
        <v>48.47834817881418</v>
      </c>
      <c r="G48" s="99"/>
      <c r="H48" s="99"/>
      <c r="I48" s="99"/>
      <c r="J48" s="99"/>
    </row>
    <row r="49" spans="1:10" s="27" customFormat="1" x14ac:dyDescent="0.25">
      <c r="A49" s="79" t="s">
        <v>25</v>
      </c>
      <c r="B49" s="80">
        <v>865.38519590623696</v>
      </c>
      <c r="C49" s="80">
        <v>3338.9143250728034</v>
      </c>
      <c r="D49" s="80">
        <v>-1.6023895315659025</v>
      </c>
      <c r="E49" s="80">
        <v>-68.806039916835218</v>
      </c>
      <c r="G49" s="99"/>
      <c r="H49" s="99"/>
      <c r="I49" s="99"/>
      <c r="J49" s="99"/>
    </row>
    <row r="50" spans="1:10" s="27" customFormat="1" ht="9.6" customHeight="1" x14ac:dyDescent="0.25"/>
    <row r="51" spans="1:10" s="27" customFormat="1" x14ac:dyDescent="0.25">
      <c r="A51" s="17" t="s">
        <v>127</v>
      </c>
    </row>
    <row r="52" spans="1:10" s="27" customFormat="1" x14ac:dyDescent="0.25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50"/>
  <sheetViews>
    <sheetView showGridLines="0" zoomScale="90" zoomScaleNormal="90" workbookViewId="0">
      <selection activeCell="B40" sqref="B40"/>
    </sheetView>
  </sheetViews>
  <sheetFormatPr baseColWidth="10" defaultColWidth="11.33203125" defaultRowHeight="13.2" x14ac:dyDescent="0.25"/>
  <cols>
    <col min="1" max="1" width="33.33203125" style="1" bestFit="1" customWidth="1"/>
    <col min="2" max="2" width="15.6640625" style="1" bestFit="1" customWidth="1"/>
    <col min="3" max="3" width="15.33203125" style="1" bestFit="1" customWidth="1"/>
    <col min="4" max="4" width="15.33203125" style="1" customWidth="1"/>
    <col min="5" max="16384" width="11.33203125" style="1"/>
  </cols>
  <sheetData>
    <row r="2" spans="1:11" ht="12.75" customHeight="1" x14ac:dyDescent="0.25"/>
    <row r="3" spans="1:11" ht="12.75" customHeight="1" x14ac:dyDescent="0.25"/>
    <row r="4" spans="1:11" ht="12.75" customHeight="1" x14ac:dyDescent="0.25"/>
    <row r="5" spans="1:11" ht="14.4" x14ac:dyDescent="0.3">
      <c r="A5" s="71"/>
      <c r="B5" s="72" t="s">
        <v>70</v>
      </c>
      <c r="C5" s="71"/>
    </row>
    <row r="6" spans="1:11" ht="14.4" x14ac:dyDescent="0.3">
      <c r="A6" s="71"/>
      <c r="B6" s="76">
        <f>+Balance!A6</f>
        <v>45838</v>
      </c>
      <c r="C6" s="71"/>
    </row>
    <row r="7" spans="1:11" ht="14.4" x14ac:dyDescent="0.3">
      <c r="A7" s="71"/>
      <c r="B7" s="72" t="s">
        <v>37</v>
      </c>
      <c r="C7" s="71"/>
    </row>
    <row r="8" spans="1:11" x14ac:dyDescent="0.25">
      <c r="B8" s="12"/>
      <c r="E8" s="86" t="s">
        <v>69</v>
      </c>
    </row>
    <row r="9" spans="1:11" x14ac:dyDescent="0.25">
      <c r="A9" s="81" t="s">
        <v>160</v>
      </c>
      <c r="B9" s="82" t="s">
        <v>40</v>
      </c>
      <c r="C9" s="82" t="s">
        <v>41</v>
      </c>
      <c r="D9" s="82" t="s">
        <v>43</v>
      </c>
      <c r="E9" s="82" t="s">
        <v>62</v>
      </c>
    </row>
    <row r="10" spans="1:11" x14ac:dyDescent="0.25">
      <c r="A10" s="13" t="s">
        <v>27</v>
      </c>
      <c r="B10" s="14">
        <v>1060.83787807</v>
      </c>
      <c r="C10" s="14">
        <v>1251.3909592368359</v>
      </c>
      <c r="D10" s="14">
        <v>3929.4224806027892</v>
      </c>
      <c r="E10" s="14">
        <v>4055.3958145626357</v>
      </c>
      <c r="G10" s="99"/>
      <c r="H10" s="99"/>
      <c r="I10" s="99"/>
      <c r="J10" s="99"/>
      <c r="K10" s="99"/>
    </row>
    <row r="11" spans="1:11" x14ac:dyDescent="0.25">
      <c r="A11" s="13" t="s">
        <v>28</v>
      </c>
      <c r="B11" s="14">
        <v>-7.5210650000000004E-2</v>
      </c>
      <c r="C11" s="14">
        <v>-37.015524259257006</v>
      </c>
      <c r="D11" s="14">
        <v>-1322.9878443967023</v>
      </c>
      <c r="E11" s="14">
        <v>-2635.431454116339</v>
      </c>
      <c r="G11" s="99"/>
      <c r="H11" s="99"/>
      <c r="I11" s="99"/>
      <c r="J11" s="99"/>
    </row>
    <row r="12" spans="1:11" x14ac:dyDescent="0.25">
      <c r="A12" s="83" t="s">
        <v>3</v>
      </c>
      <c r="B12" s="80">
        <v>1060.7626674200001</v>
      </c>
      <c r="C12" s="80">
        <v>1214.3754349775788</v>
      </c>
      <c r="D12" s="80">
        <v>2606.4346362060869</v>
      </c>
      <c r="E12" s="80">
        <v>1419.9643604462967</v>
      </c>
      <c r="G12" s="99"/>
      <c r="H12" s="99"/>
      <c r="I12" s="99"/>
      <c r="J12" s="99"/>
    </row>
    <row r="13" spans="1:11" x14ac:dyDescent="0.25">
      <c r="A13" s="13" t="s">
        <v>18</v>
      </c>
      <c r="B13" s="14">
        <v>-125.78051656999996</v>
      </c>
      <c r="C13" s="14">
        <v>-244.33331198629816</v>
      </c>
      <c r="D13" s="14">
        <v>-752.28057400062232</v>
      </c>
      <c r="E13" s="14">
        <v>-342.4459802930304</v>
      </c>
      <c r="G13" s="99"/>
      <c r="H13" s="99"/>
      <c r="I13" s="99"/>
      <c r="J13" s="99"/>
    </row>
    <row r="14" spans="1:11" x14ac:dyDescent="0.25">
      <c r="A14" s="15" t="s">
        <v>5</v>
      </c>
      <c r="B14" s="16">
        <v>-148.94119131999997</v>
      </c>
      <c r="C14" s="16">
        <v>-284.01279325807985</v>
      </c>
      <c r="D14" s="16">
        <v>-488.40854583264394</v>
      </c>
      <c r="E14" s="16">
        <v>-219.263471172522</v>
      </c>
      <c r="G14" s="99"/>
      <c r="H14" s="99"/>
      <c r="I14" s="99"/>
      <c r="J14" s="99"/>
    </row>
    <row r="15" spans="1:11" x14ac:dyDescent="0.25">
      <c r="A15" s="15" t="s">
        <v>6</v>
      </c>
      <c r="B15" s="16">
        <v>66.794321890000006</v>
      </c>
      <c r="C15" s="16">
        <v>181.79065599314859</v>
      </c>
      <c r="D15" s="16">
        <v>204.05986711103748</v>
      </c>
      <c r="E15" s="16">
        <v>0</v>
      </c>
      <c r="G15" s="99"/>
      <c r="H15" s="99"/>
      <c r="I15" s="99"/>
      <c r="J15" s="99"/>
    </row>
    <row r="16" spans="1:11" x14ac:dyDescent="0.25">
      <c r="A16" s="15" t="s">
        <v>19</v>
      </c>
      <c r="B16" s="16">
        <v>-157.70918473999998</v>
      </c>
      <c r="C16" s="16">
        <v>-221.61824164099428</v>
      </c>
      <c r="D16" s="16">
        <v>-527.89892466809727</v>
      </c>
      <c r="E16" s="16">
        <v>-197.32533507881681</v>
      </c>
      <c r="G16" s="99"/>
      <c r="H16" s="99"/>
      <c r="I16" s="99"/>
      <c r="J16" s="99"/>
    </row>
    <row r="17" spans="1:10" x14ac:dyDescent="0.25">
      <c r="A17" s="15" t="s">
        <v>95</v>
      </c>
      <c r="B17" s="16">
        <v>114.07553759999999</v>
      </c>
      <c r="C17" s="16">
        <v>79.507066919627391</v>
      </c>
      <c r="D17" s="16">
        <v>59.967029389081297</v>
      </c>
      <c r="E17" s="16">
        <v>74.142825958308407</v>
      </c>
      <c r="G17" s="99"/>
      <c r="H17" s="99"/>
      <c r="I17" s="99"/>
      <c r="J17" s="99"/>
    </row>
    <row r="18" spans="1:10" x14ac:dyDescent="0.25">
      <c r="A18" s="13" t="s">
        <v>8</v>
      </c>
      <c r="B18" s="16">
        <v>-43.094033320000001</v>
      </c>
      <c r="C18" s="16">
        <v>-84.0351698445361</v>
      </c>
      <c r="D18" s="16">
        <v>-433.77770643970661</v>
      </c>
      <c r="E18" s="16">
        <v>-4.7192865467539997</v>
      </c>
      <c r="G18" s="99"/>
      <c r="H18" s="99"/>
      <c r="I18" s="99"/>
      <c r="J18" s="99"/>
    </row>
    <row r="19" spans="1:10" x14ac:dyDescent="0.25">
      <c r="A19" s="83" t="s">
        <v>9</v>
      </c>
      <c r="B19" s="80">
        <v>891.88811753000005</v>
      </c>
      <c r="C19" s="80">
        <v>886.00695314674465</v>
      </c>
      <c r="D19" s="80">
        <v>1420.3763557657576</v>
      </c>
      <c r="E19" s="80">
        <v>1072.7990936065123</v>
      </c>
      <c r="G19" s="99"/>
      <c r="H19" s="99"/>
      <c r="I19" s="99"/>
      <c r="J19" s="99"/>
    </row>
    <row r="20" spans="1:10" x14ac:dyDescent="0.25">
      <c r="A20" s="13" t="s">
        <v>29</v>
      </c>
      <c r="B20" s="14">
        <v>-354.06271320999997</v>
      </c>
      <c r="C20" s="14">
        <v>-256.5544761808473</v>
      </c>
      <c r="D20" s="14">
        <v>-455.8166125801061</v>
      </c>
      <c r="E20" s="14">
        <v>-276.72337082072681</v>
      </c>
      <c r="G20" s="99"/>
      <c r="H20" s="99"/>
      <c r="I20" s="99"/>
      <c r="J20" s="99"/>
    </row>
    <row r="21" spans="1:10" x14ac:dyDescent="0.25">
      <c r="A21" s="83" t="s">
        <v>21</v>
      </c>
      <c r="B21" s="80">
        <v>537.82540432000008</v>
      </c>
      <c r="C21" s="80">
        <v>629.4524769658974</v>
      </c>
      <c r="D21" s="80">
        <v>964.55974318565154</v>
      </c>
      <c r="E21" s="80">
        <v>796.07572278578562</v>
      </c>
      <c r="G21" s="99"/>
      <c r="H21" s="99"/>
      <c r="I21" s="99"/>
      <c r="J21" s="99"/>
    </row>
    <row r="22" spans="1:10" x14ac:dyDescent="0.25">
      <c r="A22" s="13" t="s">
        <v>30</v>
      </c>
      <c r="B22" s="14">
        <v>-49.718532659999994</v>
      </c>
      <c r="C22" s="14">
        <v>-174.96386933663192</v>
      </c>
      <c r="D22" s="14">
        <v>-102.1533825813917</v>
      </c>
      <c r="E22" s="14">
        <v>-458.00687349454046</v>
      </c>
      <c r="G22" s="99"/>
      <c r="H22" s="99"/>
      <c r="I22" s="99"/>
      <c r="J22" s="99"/>
    </row>
    <row r="23" spans="1:10" x14ac:dyDescent="0.25">
      <c r="A23" s="13" t="s">
        <v>77</v>
      </c>
      <c r="B23" s="14">
        <v>0</v>
      </c>
      <c r="C23" s="16">
        <v>23.665804415315698</v>
      </c>
      <c r="D23" s="14">
        <v>8.7507338731890005</v>
      </c>
      <c r="E23" s="16">
        <v>10.767141915431498</v>
      </c>
      <c r="G23" s="99"/>
      <c r="H23" s="99"/>
      <c r="I23" s="99"/>
      <c r="J23" s="99"/>
    </row>
    <row r="24" spans="1:10" x14ac:dyDescent="0.25">
      <c r="A24" s="83" t="s">
        <v>32</v>
      </c>
      <c r="B24" s="80">
        <v>488.10687166000008</v>
      </c>
      <c r="C24" s="80">
        <v>478.15441204458125</v>
      </c>
      <c r="D24" s="80">
        <v>871.15709447744882</v>
      </c>
      <c r="E24" s="80">
        <v>348.83599120667657</v>
      </c>
      <c r="G24" s="99"/>
      <c r="H24" s="99"/>
      <c r="I24" s="99"/>
      <c r="J24" s="99"/>
    </row>
    <row r="25" spans="1:10" x14ac:dyDescent="0.25">
      <c r="A25" s="13" t="s">
        <v>33</v>
      </c>
      <c r="B25" s="14">
        <v>-87.530838520743004</v>
      </c>
      <c r="C25" s="14">
        <v>-129.90255176874311</v>
      </c>
      <c r="D25" s="14">
        <v>-230.68213457631961</v>
      </c>
      <c r="E25" s="14">
        <v>-138.94618845064392</v>
      </c>
      <c r="G25" s="99"/>
      <c r="H25" s="99"/>
      <c r="I25" s="99"/>
      <c r="J25" s="99"/>
    </row>
    <row r="26" spans="1:10" x14ac:dyDescent="0.25">
      <c r="A26" s="83" t="s">
        <v>13</v>
      </c>
      <c r="B26" s="80">
        <v>400.57603313925705</v>
      </c>
      <c r="C26" s="80">
        <v>348.25186027583817</v>
      </c>
      <c r="D26" s="80">
        <v>640.4749599011293</v>
      </c>
      <c r="E26" s="80">
        <v>209.88980275603268</v>
      </c>
      <c r="G26" s="99"/>
      <c r="H26" s="99"/>
      <c r="I26" s="99"/>
      <c r="J26" s="99"/>
    </row>
    <row r="27" spans="1:10" x14ac:dyDescent="0.25">
      <c r="E27" s="19"/>
    </row>
    <row r="28" spans="1:10" x14ac:dyDescent="0.25">
      <c r="E28" s="19"/>
    </row>
    <row r="29" spans="1:10" ht="18" x14ac:dyDescent="0.35">
      <c r="B29" s="18"/>
      <c r="E29" s="19"/>
    </row>
    <row r="30" spans="1:10" x14ac:dyDescent="0.25">
      <c r="B30" s="12"/>
      <c r="E30" s="86" t="s">
        <v>69</v>
      </c>
    </row>
    <row r="31" spans="1:10" x14ac:dyDescent="0.25">
      <c r="A31" s="81" t="s">
        <v>161</v>
      </c>
      <c r="B31" s="82" t="s">
        <v>40</v>
      </c>
      <c r="C31" s="82" t="s">
        <v>41</v>
      </c>
      <c r="D31" s="82" t="s">
        <v>43</v>
      </c>
      <c r="E31" s="82" t="s">
        <v>62</v>
      </c>
    </row>
    <row r="32" spans="1:10" x14ac:dyDescent="0.25">
      <c r="A32" s="13" t="s">
        <v>27</v>
      </c>
      <c r="B32" s="14">
        <v>985.54482446000009</v>
      </c>
      <c r="C32" s="14">
        <v>963.34081222243026</v>
      </c>
      <c r="D32" s="14">
        <v>3224.2798173961169</v>
      </c>
      <c r="E32" s="14">
        <v>4523.0102455796305</v>
      </c>
      <c r="G32" s="99"/>
      <c r="H32" s="99"/>
      <c r="I32" s="99"/>
      <c r="J32" s="99"/>
    </row>
    <row r="33" spans="1:10" x14ac:dyDescent="0.25">
      <c r="A33" s="13" t="s">
        <v>28</v>
      </c>
      <c r="B33" s="14">
        <v>-0.73919978000000008</v>
      </c>
      <c r="C33" s="14">
        <v>-37.303082476275101</v>
      </c>
      <c r="D33" s="14">
        <v>-1082.2183650878567</v>
      </c>
      <c r="E33" s="14">
        <v>-3020.4284715440026</v>
      </c>
      <c r="G33" s="99"/>
      <c r="H33" s="99"/>
      <c r="I33" s="99"/>
      <c r="J33" s="99"/>
    </row>
    <row r="34" spans="1:10" x14ac:dyDescent="0.25">
      <c r="A34" s="83" t="s">
        <v>3</v>
      </c>
      <c r="B34" s="80">
        <v>984.80562468000005</v>
      </c>
      <c r="C34" s="80">
        <v>926.03772974615526</v>
      </c>
      <c r="D34" s="80">
        <v>2142.06145230826</v>
      </c>
      <c r="E34" s="80">
        <v>1502.5817740356274</v>
      </c>
      <c r="G34" s="99"/>
      <c r="H34" s="99"/>
      <c r="I34" s="99"/>
      <c r="J34" s="99"/>
    </row>
    <row r="35" spans="1:10" x14ac:dyDescent="0.25">
      <c r="A35" s="13" t="s">
        <v>18</v>
      </c>
      <c r="B35" s="14">
        <v>-129.69884276999997</v>
      </c>
      <c r="C35" s="14">
        <v>-151.38120146907534</v>
      </c>
      <c r="D35" s="14">
        <v>-1114.9492337868371</v>
      </c>
      <c r="E35" s="14">
        <v>-372.87455977247527</v>
      </c>
      <c r="G35" s="99"/>
      <c r="H35" s="99"/>
      <c r="I35" s="99"/>
      <c r="J35" s="99"/>
    </row>
    <row r="36" spans="1:10" x14ac:dyDescent="0.25">
      <c r="A36" s="15" t="s">
        <v>5</v>
      </c>
      <c r="B36" s="16">
        <v>-148.44531272999998</v>
      </c>
      <c r="C36" s="16">
        <v>-166.43252388855143</v>
      </c>
      <c r="D36" s="16">
        <v>-537.79261890882265</v>
      </c>
      <c r="E36" s="16">
        <v>-251.5129876541846</v>
      </c>
      <c r="G36" s="99"/>
      <c r="H36" s="99"/>
      <c r="I36" s="99"/>
      <c r="J36" s="99"/>
    </row>
    <row r="37" spans="1:10" x14ac:dyDescent="0.25">
      <c r="A37" s="15" t="s">
        <v>6</v>
      </c>
      <c r="B37" s="16">
        <v>62.338854740000002</v>
      </c>
      <c r="C37" s="16">
        <v>99.348951673600993</v>
      </c>
      <c r="D37" s="16">
        <v>168.283804408984</v>
      </c>
      <c r="E37" s="16">
        <v>0</v>
      </c>
      <c r="G37" s="99"/>
      <c r="H37" s="99"/>
      <c r="I37" s="99"/>
      <c r="J37" s="99"/>
    </row>
    <row r="38" spans="1:10" x14ac:dyDescent="0.25">
      <c r="A38" s="15" t="s">
        <v>19</v>
      </c>
      <c r="B38" s="16">
        <v>-151.3204705</v>
      </c>
      <c r="C38" s="16">
        <v>-114.3184819141222</v>
      </c>
      <c r="D38" s="16">
        <v>-800.94160527602219</v>
      </c>
      <c r="E38" s="16">
        <v>-217.85081710445851</v>
      </c>
      <c r="G38" s="99"/>
      <c r="H38" s="99"/>
      <c r="I38" s="99"/>
      <c r="J38" s="99"/>
    </row>
    <row r="39" spans="1:10" x14ac:dyDescent="0.25">
      <c r="A39" s="15" t="s">
        <v>95</v>
      </c>
      <c r="B39" s="16">
        <v>107.72808572</v>
      </c>
      <c r="C39" s="16">
        <v>30.020852659997303</v>
      </c>
      <c r="D39" s="16">
        <v>55.501185989023703</v>
      </c>
      <c r="E39" s="16">
        <v>96.48924498616789</v>
      </c>
      <c r="G39" s="99"/>
      <c r="H39" s="99"/>
      <c r="I39" s="99"/>
      <c r="J39" s="99"/>
    </row>
    <row r="40" spans="1:10" x14ac:dyDescent="0.25">
      <c r="A40" s="13" t="s">
        <v>8</v>
      </c>
      <c r="B40" s="16">
        <v>-40.649729960000002</v>
      </c>
      <c r="C40" s="16">
        <v>-66.071149373568304</v>
      </c>
      <c r="D40" s="16">
        <v>-405.77142015403808</v>
      </c>
      <c r="E40" s="16">
        <v>-4.6700586832469009</v>
      </c>
      <c r="G40" s="99"/>
      <c r="H40" s="99"/>
      <c r="I40" s="99"/>
      <c r="J40" s="99"/>
    </row>
    <row r="41" spans="1:10" x14ac:dyDescent="0.25">
      <c r="A41" s="83" t="s">
        <v>9</v>
      </c>
      <c r="B41" s="80">
        <v>814.45705195000005</v>
      </c>
      <c r="C41" s="80">
        <v>708.58537890351147</v>
      </c>
      <c r="D41" s="80">
        <v>621.34079836738454</v>
      </c>
      <c r="E41" s="80">
        <v>1125.0371555799054</v>
      </c>
      <c r="G41" s="99"/>
      <c r="H41" s="99"/>
      <c r="I41" s="99"/>
      <c r="J41" s="99"/>
    </row>
    <row r="42" spans="1:10" x14ac:dyDescent="0.25">
      <c r="A42" s="13" t="s">
        <v>29</v>
      </c>
      <c r="B42" s="14">
        <v>-337.49123635000001</v>
      </c>
      <c r="C42" s="14">
        <v>-191.01562380206599</v>
      </c>
      <c r="D42" s="14">
        <v>-432.6293222801275</v>
      </c>
      <c r="E42" s="14">
        <v>-297.74435110429403</v>
      </c>
      <c r="G42" s="99"/>
      <c r="H42" s="99"/>
      <c r="I42" s="99"/>
      <c r="J42" s="99"/>
    </row>
    <row r="43" spans="1:10" x14ac:dyDescent="0.25">
      <c r="A43" s="83" t="s">
        <v>21</v>
      </c>
      <c r="B43" s="80">
        <v>476.96581559999998</v>
      </c>
      <c r="C43" s="80">
        <v>517.56975510144548</v>
      </c>
      <c r="D43" s="80">
        <v>188.7114760872571</v>
      </c>
      <c r="E43" s="80">
        <v>827.29280447561155</v>
      </c>
      <c r="G43" s="99"/>
      <c r="H43" s="99"/>
      <c r="I43" s="99"/>
      <c r="J43" s="99"/>
    </row>
    <row r="44" spans="1:10" x14ac:dyDescent="0.25">
      <c r="A44" s="13" t="s">
        <v>30</v>
      </c>
      <c r="B44" s="14">
        <v>-52.290377070000005</v>
      </c>
      <c r="C44" s="14">
        <v>-161.57376458557351</v>
      </c>
      <c r="D44" s="14">
        <v>-64.063398994604484</v>
      </c>
      <c r="E44" s="14">
        <v>-416.11086973440337</v>
      </c>
      <c r="G44" s="99"/>
      <c r="H44" s="99"/>
      <c r="I44" s="99"/>
      <c r="J44" s="99"/>
    </row>
    <row r="45" spans="1:10" x14ac:dyDescent="0.25">
      <c r="A45" s="13" t="s">
        <v>77</v>
      </c>
      <c r="B45" s="14">
        <v>0</v>
      </c>
      <c r="C45" s="14">
        <v>1.253874293E-3</v>
      </c>
      <c r="D45" s="14">
        <v>8.5016835723839002</v>
      </c>
      <c r="E45" s="16">
        <v>13.5265831384104</v>
      </c>
      <c r="G45" s="99"/>
      <c r="H45" s="99"/>
      <c r="I45" s="99"/>
      <c r="J45" s="99"/>
    </row>
    <row r="46" spans="1:10" x14ac:dyDescent="0.25">
      <c r="A46" s="83" t="s">
        <v>32</v>
      </c>
      <c r="B46" s="80">
        <v>424.67543852999995</v>
      </c>
      <c r="C46" s="80">
        <v>355.99724439016501</v>
      </c>
      <c r="D46" s="80">
        <v>133.1497606650365</v>
      </c>
      <c r="E46" s="80">
        <v>424.70851787961851</v>
      </c>
      <c r="G46" s="99"/>
      <c r="H46" s="99"/>
      <c r="I46" s="99"/>
      <c r="J46" s="99"/>
    </row>
    <row r="47" spans="1:10" x14ac:dyDescent="0.25">
      <c r="A47" s="92" t="s">
        <v>33</v>
      </c>
      <c r="B47" s="93">
        <v>-80.732553940900019</v>
      </c>
      <c r="C47" s="93">
        <v>-92.462585123416304</v>
      </c>
      <c r="D47" s="93">
        <v>-53.207288799504099</v>
      </c>
      <c r="E47" s="93">
        <v>-246.74333769476263</v>
      </c>
      <c r="G47" s="99"/>
      <c r="H47" s="99"/>
      <c r="I47" s="99"/>
      <c r="J47" s="99"/>
    </row>
    <row r="48" spans="1:10" x14ac:dyDescent="0.25">
      <c r="A48" s="83" t="s">
        <v>13</v>
      </c>
      <c r="B48" s="80">
        <v>343.94288458909989</v>
      </c>
      <c r="C48" s="80">
        <v>263.53465926674869</v>
      </c>
      <c r="D48" s="80">
        <v>79.942471865532411</v>
      </c>
      <c r="E48" s="80">
        <v>177.96518018485591</v>
      </c>
      <c r="G48" s="99"/>
      <c r="H48" s="99"/>
      <c r="I48" s="99"/>
      <c r="J48" s="99"/>
    </row>
    <row r="49" spans="1:1" ht="6.75" customHeight="1" x14ac:dyDescent="0.25"/>
    <row r="50" spans="1:1" x14ac:dyDescent="0.25">
      <c r="A50" s="10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1"/>
  <sheetViews>
    <sheetView showGridLines="0" zoomScale="90" zoomScaleNormal="90" workbookViewId="0">
      <selection activeCell="B40" sqref="B40"/>
    </sheetView>
  </sheetViews>
  <sheetFormatPr baseColWidth="10" defaultColWidth="11.33203125" defaultRowHeight="13.2" x14ac:dyDescent="0.25"/>
  <cols>
    <col min="1" max="1" width="33.33203125" style="1" bestFit="1" customWidth="1"/>
    <col min="2" max="2" width="15.6640625" style="1" bestFit="1" customWidth="1"/>
    <col min="3" max="3" width="15.33203125" style="1" bestFit="1" customWidth="1"/>
    <col min="4" max="4" width="11.33203125" style="1"/>
    <col min="5" max="5" width="15.33203125" style="1" bestFit="1" customWidth="1"/>
    <col min="6" max="7" width="15.33203125" style="1" customWidth="1"/>
    <col min="8" max="16384" width="11.33203125" style="1"/>
  </cols>
  <sheetData>
    <row r="2" spans="1:15" ht="12.75" customHeight="1" x14ac:dyDescent="0.25"/>
    <row r="3" spans="1:15" ht="12.75" customHeight="1" x14ac:dyDescent="0.25"/>
    <row r="4" spans="1:15" ht="12.75" customHeight="1" x14ac:dyDescent="0.25"/>
    <row r="5" spans="1:15" ht="14.4" x14ac:dyDescent="0.3">
      <c r="A5" s="71"/>
      <c r="B5" s="73"/>
      <c r="C5" s="72" t="s">
        <v>120</v>
      </c>
      <c r="D5" s="71"/>
      <c r="E5" s="71"/>
      <c r="F5" s="71"/>
    </row>
    <row r="6" spans="1:15" ht="14.4" x14ac:dyDescent="0.3">
      <c r="A6" s="71"/>
      <c r="B6" s="76"/>
      <c r="C6" s="76">
        <f>+Balance!A6</f>
        <v>45838</v>
      </c>
      <c r="D6" s="71"/>
      <c r="E6" s="71"/>
      <c r="F6" s="71"/>
    </row>
    <row r="7" spans="1:15" ht="14.4" x14ac:dyDescent="0.3">
      <c r="A7" s="71"/>
      <c r="B7" s="73"/>
      <c r="C7" s="72" t="s">
        <v>37</v>
      </c>
      <c r="D7" s="71"/>
      <c r="E7" s="71"/>
      <c r="F7" s="71"/>
    </row>
    <row r="8" spans="1:15" x14ac:dyDescent="0.25">
      <c r="B8" s="12"/>
      <c r="C8" s="12"/>
      <c r="G8" s="86" t="s">
        <v>69</v>
      </c>
    </row>
    <row r="9" spans="1:15" x14ac:dyDescent="0.25">
      <c r="A9" s="81" t="str">
        <f>+Negocios!A10</f>
        <v xml:space="preserve"> Junio 2025</v>
      </c>
      <c r="B9" s="84" t="s">
        <v>154</v>
      </c>
      <c r="C9" s="84" t="s">
        <v>41</v>
      </c>
      <c r="D9" s="84" t="s">
        <v>43</v>
      </c>
      <c r="E9" s="84" t="s">
        <v>78</v>
      </c>
      <c r="F9" s="84" t="s">
        <v>62</v>
      </c>
      <c r="G9" s="84" t="s">
        <v>126</v>
      </c>
    </row>
    <row r="10" spans="1:15" x14ac:dyDescent="0.25">
      <c r="A10" s="13" t="s">
        <v>27</v>
      </c>
      <c r="B10" s="14">
        <v>7323.4889541109987</v>
      </c>
      <c r="C10" s="14">
        <v>2773.9474505477519</v>
      </c>
      <c r="D10" s="14">
        <v>794.97141773627857</v>
      </c>
      <c r="E10" s="14">
        <v>646.08990133862164</v>
      </c>
      <c r="F10" s="14">
        <v>219.4352758260865</v>
      </c>
      <c r="G10" s="14">
        <v>1338.1171296712282</v>
      </c>
      <c r="I10" s="100"/>
      <c r="J10" s="100"/>
      <c r="K10" s="100"/>
      <c r="L10" s="100"/>
      <c r="M10" s="100"/>
      <c r="N10" s="100"/>
      <c r="O10" s="100"/>
    </row>
    <row r="11" spans="1:15" x14ac:dyDescent="0.25">
      <c r="A11" s="13" t="s">
        <v>28</v>
      </c>
      <c r="B11" s="14">
        <v>-4043.2350812800005</v>
      </c>
      <c r="C11" s="14">
        <v>-1390.4278312735664</v>
      </c>
      <c r="D11" s="14">
        <v>-107.2713911841938</v>
      </c>
      <c r="E11" s="14">
        <v>-303.0004973741714</v>
      </c>
      <c r="F11" s="14">
        <v>-87.715974089339753</v>
      </c>
      <c r="G11" s="14">
        <v>-770.16320843731103</v>
      </c>
      <c r="I11" s="100"/>
      <c r="J11" s="100"/>
      <c r="K11" s="100"/>
      <c r="L11" s="100"/>
      <c r="M11" s="100"/>
      <c r="N11" s="100"/>
    </row>
    <row r="12" spans="1:15" x14ac:dyDescent="0.25">
      <c r="A12" s="83" t="s">
        <v>3</v>
      </c>
      <c r="B12" s="80">
        <v>3280.2538728309992</v>
      </c>
      <c r="C12" s="80">
        <v>1383.5196192741846</v>
      </c>
      <c r="D12" s="80">
        <v>687.70002655208486</v>
      </c>
      <c r="E12" s="80">
        <v>343.08940396445018</v>
      </c>
      <c r="F12" s="80">
        <v>131.71930173674673</v>
      </c>
      <c r="G12" s="80">
        <v>567.95392123391719</v>
      </c>
      <c r="I12" s="100"/>
      <c r="J12" s="100"/>
      <c r="K12" s="100"/>
      <c r="L12" s="100"/>
      <c r="M12" s="100"/>
      <c r="N12" s="100"/>
    </row>
    <row r="13" spans="1:15" x14ac:dyDescent="0.25">
      <c r="A13" s="13" t="s">
        <v>18</v>
      </c>
      <c r="B13" s="14">
        <v>-542.59389313490556</v>
      </c>
      <c r="C13" s="14">
        <v>-410.20629193181855</v>
      </c>
      <c r="D13" s="14">
        <v>-164.06399591435652</v>
      </c>
      <c r="E13" s="14">
        <v>-85.194362749957804</v>
      </c>
      <c r="F13" s="14">
        <v>-41.645324088151604</v>
      </c>
      <c r="G13" s="14">
        <v>-132.81158336876399</v>
      </c>
      <c r="I13" s="100"/>
      <c r="J13" s="100"/>
      <c r="K13" s="100"/>
      <c r="L13" s="100"/>
      <c r="M13" s="100"/>
      <c r="N13" s="100"/>
    </row>
    <row r="14" spans="1:15" x14ac:dyDescent="0.25">
      <c r="A14" s="15" t="s">
        <v>5</v>
      </c>
      <c r="B14" s="16">
        <v>-231.72078544969997</v>
      </c>
      <c r="C14" s="16">
        <v>-103.53953508344111</v>
      </c>
      <c r="D14" s="16">
        <v>-126.60639818946289</v>
      </c>
      <c r="E14" s="16">
        <v>-26.844787968930699</v>
      </c>
      <c r="F14" s="16">
        <v>-17.156494775464601</v>
      </c>
      <c r="G14" s="16">
        <v>-61.775355244613309</v>
      </c>
      <c r="I14" s="100"/>
      <c r="J14" s="100"/>
      <c r="K14" s="100"/>
      <c r="L14" s="100"/>
      <c r="M14" s="100"/>
      <c r="N14" s="100"/>
    </row>
    <row r="15" spans="1:15" x14ac:dyDescent="0.25">
      <c r="A15" s="15" t="s">
        <v>6</v>
      </c>
      <c r="B15" s="16">
        <v>35.881881226099999</v>
      </c>
      <c r="C15" s="16">
        <v>26.283041512531</v>
      </c>
      <c r="D15" s="16">
        <v>33.602477102040098</v>
      </c>
      <c r="E15" s="16">
        <v>2.2545801153161</v>
      </c>
      <c r="F15" s="16">
        <v>0.92601283144730007</v>
      </c>
      <c r="G15" s="16">
        <v>19.451137957268902</v>
      </c>
      <c r="I15" s="100"/>
      <c r="J15" s="100"/>
      <c r="K15" s="100"/>
      <c r="L15" s="100"/>
      <c r="M15" s="100"/>
      <c r="N15" s="100"/>
    </row>
    <row r="16" spans="1:15" x14ac:dyDescent="0.25">
      <c r="A16" s="15" t="s">
        <v>19</v>
      </c>
      <c r="B16" s="16">
        <v>-460.40741486369558</v>
      </c>
      <c r="C16" s="16">
        <v>-334.39084140190948</v>
      </c>
      <c r="D16" s="16">
        <v>-125.89087138030411</v>
      </c>
      <c r="E16" s="16">
        <v>-87.7285871940351</v>
      </c>
      <c r="F16" s="16">
        <v>-24.608137886838108</v>
      </c>
      <c r="G16" s="16">
        <v>-131.41247103110177</v>
      </c>
      <c r="I16" s="100"/>
      <c r="J16" s="100"/>
      <c r="K16" s="100"/>
      <c r="L16" s="100"/>
      <c r="M16" s="100"/>
      <c r="N16" s="100"/>
    </row>
    <row r="17" spans="1:14" x14ac:dyDescent="0.25">
      <c r="A17" s="15" t="s">
        <v>95</v>
      </c>
      <c r="B17" s="16">
        <v>113.6524259523901</v>
      </c>
      <c r="C17" s="16">
        <v>1.441043041000996</v>
      </c>
      <c r="D17" s="16">
        <v>54.830796553370405</v>
      </c>
      <c r="E17" s="16">
        <v>27.124432297691897</v>
      </c>
      <c r="F17" s="16">
        <v>-0.80670425729619999</v>
      </c>
      <c r="G17" s="16">
        <v>40.925104949682208</v>
      </c>
      <c r="I17" s="100"/>
      <c r="J17" s="100"/>
      <c r="K17" s="100"/>
      <c r="L17" s="100"/>
      <c r="M17" s="100"/>
      <c r="N17" s="100"/>
    </row>
    <row r="18" spans="1:14" x14ac:dyDescent="0.25">
      <c r="A18" s="13" t="s">
        <v>8</v>
      </c>
      <c r="B18" s="16">
        <v>-777.66734047799014</v>
      </c>
      <c r="C18" s="16">
        <v>-151.2048993588752</v>
      </c>
      <c r="D18" s="16">
        <v>-57.377251143061692</v>
      </c>
      <c r="E18" s="16">
        <v>-2.2543491984798001</v>
      </c>
      <c r="F18" s="16">
        <v>-0.4977779916615</v>
      </c>
      <c r="G18" s="16">
        <v>-23.847935622876697</v>
      </c>
      <c r="I18" s="100"/>
      <c r="J18" s="100"/>
      <c r="K18" s="100"/>
      <c r="L18" s="100"/>
      <c r="M18" s="100"/>
      <c r="N18" s="100"/>
    </row>
    <row r="19" spans="1:14" x14ac:dyDescent="0.25">
      <c r="A19" s="83" t="s">
        <v>9</v>
      </c>
      <c r="B19" s="80">
        <v>1959.9926392181035</v>
      </c>
      <c r="C19" s="80">
        <v>822.10842798349097</v>
      </c>
      <c r="D19" s="80">
        <v>466.25877949466661</v>
      </c>
      <c r="E19" s="80">
        <v>255.64069201601257</v>
      </c>
      <c r="F19" s="80">
        <v>89.576199656933667</v>
      </c>
      <c r="G19" s="80">
        <v>411.29440224227648</v>
      </c>
      <c r="I19" s="100"/>
      <c r="J19" s="100"/>
      <c r="K19" s="100"/>
      <c r="L19" s="100"/>
      <c r="M19" s="100"/>
      <c r="N19" s="100"/>
    </row>
    <row r="20" spans="1:14" x14ac:dyDescent="0.25">
      <c r="A20" s="13" t="s">
        <v>29</v>
      </c>
      <c r="B20" s="14">
        <v>-499.68820633896428</v>
      </c>
      <c r="C20" s="14">
        <v>-315.98309903533931</v>
      </c>
      <c r="D20" s="14">
        <v>-287.55004172863812</v>
      </c>
      <c r="E20" s="14">
        <v>-53.469672799721899</v>
      </c>
      <c r="F20" s="14">
        <v>-47.381131171730203</v>
      </c>
      <c r="G20" s="14">
        <v>-186.34904105613811</v>
      </c>
      <c r="I20" s="100"/>
      <c r="J20" s="100"/>
      <c r="K20" s="100"/>
      <c r="L20" s="100"/>
      <c r="M20" s="100"/>
      <c r="N20" s="100"/>
    </row>
    <row r="21" spans="1:14" x14ac:dyDescent="0.25">
      <c r="A21" s="83" t="s">
        <v>21</v>
      </c>
      <c r="B21" s="80">
        <v>1460.3044328791393</v>
      </c>
      <c r="C21" s="80">
        <v>506.12532894815178</v>
      </c>
      <c r="D21" s="80">
        <v>178.70873776602849</v>
      </c>
      <c r="E21" s="80">
        <v>202.17101921629066</v>
      </c>
      <c r="F21" s="80">
        <v>42.19506848520345</v>
      </c>
      <c r="G21" s="80">
        <v>224.94536118613834</v>
      </c>
      <c r="I21" s="100"/>
      <c r="J21" s="100"/>
      <c r="K21" s="100"/>
      <c r="L21" s="100"/>
      <c r="M21" s="100"/>
      <c r="N21" s="100"/>
    </row>
    <row r="22" spans="1:14" x14ac:dyDescent="0.25">
      <c r="A22" s="13" t="s">
        <v>30</v>
      </c>
      <c r="B22" s="14">
        <v>-111.57886916007379</v>
      </c>
      <c r="C22" s="14">
        <v>-7.6130181156403562</v>
      </c>
      <c r="D22" s="14">
        <v>-57.5933147689083</v>
      </c>
      <c r="E22" s="14">
        <v>-61.473706417763388</v>
      </c>
      <c r="F22" s="14">
        <v>-14.077130366488603</v>
      </c>
      <c r="G22" s="14">
        <v>-78.124947108458599</v>
      </c>
      <c r="I22" s="100"/>
      <c r="J22" s="100"/>
      <c r="K22" s="100"/>
      <c r="L22" s="100"/>
      <c r="M22" s="100"/>
      <c r="N22" s="100"/>
    </row>
    <row r="23" spans="1:14" x14ac:dyDescent="0.25">
      <c r="A23" s="13" t="s">
        <v>31</v>
      </c>
      <c r="B23" s="14">
        <v>1.2790934840065997</v>
      </c>
      <c r="C23" s="14">
        <v>6.4795506179200005E-2</v>
      </c>
      <c r="D23" s="14">
        <v>4.5494591389854993</v>
      </c>
      <c r="E23" s="14">
        <v>-5.1288061293899997E-2</v>
      </c>
      <c r="F23" s="14">
        <v>0.68261993214960004</v>
      </c>
      <c r="G23" s="14">
        <v>-1.5000099011656001</v>
      </c>
      <c r="I23" s="100"/>
      <c r="J23" s="100"/>
      <c r="K23" s="100"/>
      <c r="L23" s="100"/>
      <c r="M23" s="100"/>
      <c r="N23" s="100"/>
    </row>
    <row r="24" spans="1:14" x14ac:dyDescent="0.25">
      <c r="A24" s="83" t="s">
        <v>32</v>
      </c>
      <c r="B24" s="80">
        <v>1350.0046572030719</v>
      </c>
      <c r="C24" s="80">
        <v>498.57710633869056</v>
      </c>
      <c r="D24" s="80">
        <v>125.66488213610569</v>
      </c>
      <c r="E24" s="80">
        <v>140.64602473723338</v>
      </c>
      <c r="F24" s="80">
        <v>28.800558050864453</v>
      </c>
      <c r="G24" s="80">
        <v>145.32040417651413</v>
      </c>
      <c r="I24" s="100"/>
      <c r="J24" s="100"/>
      <c r="K24" s="100"/>
      <c r="L24" s="100"/>
      <c r="M24" s="100"/>
      <c r="N24" s="100"/>
    </row>
    <row r="25" spans="1:14" x14ac:dyDescent="0.25">
      <c r="A25" s="13" t="s">
        <v>33</v>
      </c>
      <c r="B25" s="14">
        <v>-340.76527866203327</v>
      </c>
      <c r="C25" s="14">
        <v>-219.93125581353843</v>
      </c>
      <c r="D25" s="14">
        <v>4.9855329718238997</v>
      </c>
      <c r="E25" s="14">
        <v>3.2172994090046023</v>
      </c>
      <c r="F25" s="14">
        <v>-16.909693575254</v>
      </c>
      <c r="G25" s="14">
        <v>-91.897643260308499</v>
      </c>
      <c r="I25" s="100"/>
      <c r="J25" s="100"/>
      <c r="K25" s="100"/>
      <c r="L25" s="100"/>
      <c r="M25" s="100"/>
      <c r="N25" s="100"/>
    </row>
    <row r="26" spans="1:14" x14ac:dyDescent="0.25">
      <c r="A26" s="83" t="s">
        <v>13</v>
      </c>
      <c r="B26" s="80">
        <v>1009.2393785410386</v>
      </c>
      <c r="C26" s="80">
        <v>278.64585052515218</v>
      </c>
      <c r="D26" s="80">
        <v>130.65041510792958</v>
      </c>
      <c r="E26" s="80">
        <v>143.86332414623797</v>
      </c>
      <c r="F26" s="80">
        <v>11.890864475610455</v>
      </c>
      <c r="G26" s="80">
        <v>53.422760916205632</v>
      </c>
      <c r="I26" s="100"/>
      <c r="J26" s="100"/>
      <c r="K26" s="100"/>
      <c r="L26" s="100"/>
      <c r="M26" s="100"/>
      <c r="N26" s="100"/>
    </row>
    <row r="27" spans="1:14" ht="5.7" customHeight="1" x14ac:dyDescent="0.25"/>
    <row r="28" spans="1:14" x14ac:dyDescent="0.25">
      <c r="A28" s="17"/>
    </row>
    <row r="29" spans="1:14" ht="18" x14ac:dyDescent="0.35">
      <c r="A29" s="17"/>
      <c r="B29" s="2"/>
      <c r="C29" s="18"/>
    </row>
    <row r="30" spans="1:14" x14ac:dyDescent="0.25">
      <c r="B30" s="12"/>
      <c r="G30" s="86" t="s">
        <v>69</v>
      </c>
    </row>
    <row r="31" spans="1:14" x14ac:dyDescent="0.25">
      <c r="A31" s="81" t="s">
        <v>153</v>
      </c>
      <c r="B31" s="84" t="s">
        <v>128</v>
      </c>
      <c r="C31" s="84" t="s">
        <v>41</v>
      </c>
      <c r="D31" s="84" t="s">
        <v>43</v>
      </c>
      <c r="E31" s="84" t="s">
        <v>78</v>
      </c>
      <c r="F31" s="84" t="s">
        <v>62</v>
      </c>
      <c r="G31" s="84" t="s">
        <v>126</v>
      </c>
    </row>
    <row r="32" spans="1:14" x14ac:dyDescent="0.25">
      <c r="A32" s="13" t="s">
        <v>27</v>
      </c>
      <c r="B32" s="14">
        <v>7224.6060572000988</v>
      </c>
      <c r="C32" s="14">
        <v>3366.5647400776024</v>
      </c>
      <c r="D32" s="14">
        <v>792.30205951206017</v>
      </c>
      <c r="E32" s="14">
        <v>952.46532849026585</v>
      </c>
      <c r="F32" s="14">
        <v>311.48537632181933</v>
      </c>
      <c r="G32" s="14">
        <v>857.7052438069112</v>
      </c>
      <c r="I32" s="100"/>
      <c r="J32" s="100"/>
      <c r="K32" s="100"/>
      <c r="L32" s="100"/>
      <c r="M32" s="100"/>
      <c r="N32" s="100"/>
    </row>
    <row r="33" spans="1:14" x14ac:dyDescent="0.25">
      <c r="A33" s="13" t="s">
        <v>28</v>
      </c>
      <c r="B33" s="14">
        <v>-3550.739353826184</v>
      </c>
      <c r="C33" s="14">
        <v>-1773.7541411458092</v>
      </c>
      <c r="D33" s="14">
        <v>-117.1250055619609</v>
      </c>
      <c r="E33" s="14">
        <v>-579.51309206290659</v>
      </c>
      <c r="F33" s="14">
        <v>-117.91003362093471</v>
      </c>
      <c r="G33" s="14">
        <v>-415.12678344244074</v>
      </c>
      <c r="I33" s="100"/>
      <c r="J33" s="100"/>
      <c r="K33" s="100"/>
      <c r="L33" s="100"/>
      <c r="M33" s="100"/>
      <c r="N33" s="100"/>
    </row>
    <row r="34" spans="1:14" x14ac:dyDescent="0.25">
      <c r="A34" s="83" t="s">
        <v>3</v>
      </c>
      <c r="B34" s="80">
        <v>3673.8667033739157</v>
      </c>
      <c r="C34" s="80">
        <v>1592.810598931793</v>
      </c>
      <c r="D34" s="80">
        <v>675.17705395009932</v>
      </c>
      <c r="E34" s="80">
        <v>372.95223642735925</v>
      </c>
      <c r="F34" s="80">
        <v>193.57534270088462</v>
      </c>
      <c r="G34" s="80">
        <v>442.5784603644704</v>
      </c>
      <c r="I34" s="100"/>
      <c r="J34" s="100"/>
      <c r="K34" s="100"/>
      <c r="L34" s="100"/>
      <c r="M34" s="100"/>
      <c r="N34" s="100"/>
    </row>
    <row r="35" spans="1:14" x14ac:dyDescent="0.25">
      <c r="A35" s="13" t="s">
        <v>18</v>
      </c>
      <c r="B35" s="14">
        <v>-546.17396547888029</v>
      </c>
      <c r="C35" s="14">
        <v>-372.88658829647801</v>
      </c>
      <c r="D35" s="14">
        <v>-175.24276671124693</v>
      </c>
      <c r="E35" s="14">
        <v>1570.9681077703533</v>
      </c>
      <c r="F35" s="14">
        <v>-42.473156348663196</v>
      </c>
      <c r="G35" s="14">
        <v>-121.94346153279949</v>
      </c>
      <c r="I35" s="100"/>
      <c r="J35" s="100"/>
      <c r="K35" s="100"/>
      <c r="L35" s="100"/>
      <c r="M35" s="100"/>
      <c r="N35" s="100"/>
    </row>
    <row r="36" spans="1:14" x14ac:dyDescent="0.25">
      <c r="A36" s="15" t="s">
        <v>5</v>
      </c>
      <c r="B36" s="16">
        <v>-234.54678824269996</v>
      </c>
      <c r="C36" s="16">
        <v>-94.398379178159203</v>
      </c>
      <c r="D36" s="16">
        <v>-118.56206679887421</v>
      </c>
      <c r="E36" s="16">
        <v>-33.262780371720808</v>
      </c>
      <c r="F36" s="16">
        <v>-19.401209261644301</v>
      </c>
      <c r="G36" s="16">
        <v>-55.540803055398499</v>
      </c>
      <c r="I36" s="100"/>
      <c r="J36" s="100"/>
      <c r="K36" s="100"/>
      <c r="L36" s="100"/>
      <c r="M36" s="100"/>
      <c r="N36" s="100"/>
    </row>
    <row r="37" spans="1:14" x14ac:dyDescent="0.25">
      <c r="A37" s="15" t="s">
        <v>6</v>
      </c>
      <c r="B37" s="16">
        <v>35.3154231583</v>
      </c>
      <c r="C37" s="16">
        <v>22.503849001916596</v>
      </c>
      <c r="D37" s="16">
        <v>25.634456458976999</v>
      </c>
      <c r="E37" s="16">
        <v>3.7529643130562</v>
      </c>
      <c r="F37" s="16">
        <v>0.8856666648407</v>
      </c>
      <c r="G37" s="16">
        <v>19.531977870425802</v>
      </c>
      <c r="I37" s="100"/>
      <c r="J37" s="100"/>
      <c r="K37" s="100"/>
      <c r="L37" s="100"/>
      <c r="M37" s="100"/>
      <c r="N37" s="100"/>
    </row>
    <row r="38" spans="1:14" x14ac:dyDescent="0.25">
      <c r="A38" s="15" t="s">
        <v>19</v>
      </c>
      <c r="B38" s="16">
        <v>-480.5928947496169</v>
      </c>
      <c r="C38" s="16">
        <v>-325.8739117619541</v>
      </c>
      <c r="D38" s="16">
        <v>-116.92828937877501</v>
      </c>
      <c r="E38" s="16">
        <v>-110.60509301550771</v>
      </c>
      <c r="F38" s="16">
        <v>-24.072051313373994</v>
      </c>
      <c r="G38" s="16">
        <v>-86.836365922286291</v>
      </c>
      <c r="I38" s="100"/>
      <c r="J38" s="100"/>
      <c r="K38" s="100"/>
      <c r="L38" s="100"/>
      <c r="M38" s="100"/>
      <c r="N38" s="100"/>
    </row>
    <row r="39" spans="1:14" x14ac:dyDescent="0.25">
      <c r="A39" s="15" t="s">
        <v>95</v>
      </c>
      <c r="B39" s="16">
        <v>133.65029435513651</v>
      </c>
      <c r="C39" s="16">
        <v>24.881853641718703</v>
      </c>
      <c r="D39" s="16">
        <v>34.613133007425297</v>
      </c>
      <c r="E39" s="16">
        <v>1711.0830168445257</v>
      </c>
      <c r="F39" s="16">
        <v>0.11443756151439999</v>
      </c>
      <c r="G39" s="16">
        <v>0.90172957445949997</v>
      </c>
      <c r="I39" s="100"/>
      <c r="J39" s="100"/>
      <c r="K39" s="100"/>
      <c r="L39" s="100"/>
      <c r="M39" s="100"/>
      <c r="N39" s="100"/>
    </row>
    <row r="40" spans="1:14" x14ac:dyDescent="0.25">
      <c r="A40" s="13" t="s">
        <v>8</v>
      </c>
      <c r="B40" s="16">
        <v>-641.66337791615683</v>
      </c>
      <c r="C40" s="16">
        <v>-229.74613640082271</v>
      </c>
      <c r="D40" s="16">
        <v>-55.420426315546493</v>
      </c>
      <c r="E40" s="16">
        <v>-6.0138146611829999</v>
      </c>
      <c r="F40" s="16">
        <v>-0.54170176120939995</v>
      </c>
      <c r="G40" s="16">
        <v>-6.3346896623464009</v>
      </c>
      <c r="I40" s="100"/>
      <c r="J40" s="100"/>
      <c r="K40" s="100"/>
      <c r="L40" s="100"/>
      <c r="M40" s="100"/>
      <c r="N40" s="100"/>
    </row>
    <row r="41" spans="1:14" x14ac:dyDescent="0.25">
      <c r="A41" s="83" t="s">
        <v>9</v>
      </c>
      <c r="B41" s="80">
        <v>2486.0293599788783</v>
      </c>
      <c r="C41" s="80">
        <v>990.17787423449226</v>
      </c>
      <c r="D41" s="80">
        <v>444.51386092330591</v>
      </c>
      <c r="E41" s="80">
        <v>1937.9065295365294</v>
      </c>
      <c r="F41" s="80">
        <v>150.56048459101203</v>
      </c>
      <c r="G41" s="80">
        <v>314.30030916932452</v>
      </c>
      <c r="I41" s="100"/>
      <c r="J41" s="100"/>
      <c r="K41" s="100"/>
      <c r="L41" s="100"/>
      <c r="M41" s="100"/>
      <c r="N41" s="100"/>
    </row>
    <row r="42" spans="1:14" x14ac:dyDescent="0.25">
      <c r="A42" s="13" t="s">
        <v>29</v>
      </c>
      <c r="B42" s="14">
        <v>-535.50205483679474</v>
      </c>
      <c r="C42" s="14">
        <v>-333.4529458767704</v>
      </c>
      <c r="D42" s="14">
        <v>-312.10916470045754</v>
      </c>
      <c r="E42" s="14">
        <v>-54.479539703916103</v>
      </c>
      <c r="F42" s="14">
        <v>-60.009764680854495</v>
      </c>
      <c r="G42" s="14">
        <v>-129.47965058018758</v>
      </c>
      <c r="I42" s="100"/>
      <c r="J42" s="100"/>
      <c r="K42" s="100"/>
      <c r="L42" s="100"/>
      <c r="M42" s="100"/>
      <c r="N42" s="100"/>
    </row>
    <row r="43" spans="1:14" x14ac:dyDescent="0.25">
      <c r="A43" s="83" t="s">
        <v>21</v>
      </c>
      <c r="B43" s="80">
        <v>1950.5273051420836</v>
      </c>
      <c r="C43" s="80">
        <v>656.72492835772186</v>
      </c>
      <c r="D43" s="80">
        <v>132.40469622284837</v>
      </c>
      <c r="E43" s="80">
        <v>1883.4269898326133</v>
      </c>
      <c r="F43" s="80">
        <v>90.55071991015754</v>
      </c>
      <c r="G43" s="80">
        <v>184.82065858913694</v>
      </c>
      <c r="I43" s="100"/>
      <c r="J43" s="100"/>
      <c r="K43" s="100"/>
      <c r="L43" s="100"/>
      <c r="M43" s="100"/>
      <c r="N43" s="100"/>
    </row>
    <row r="44" spans="1:14" x14ac:dyDescent="0.25">
      <c r="A44" s="13" t="s">
        <v>30</v>
      </c>
      <c r="B44" s="14">
        <v>-61.282324560136011</v>
      </c>
      <c r="C44" s="14">
        <v>7.6003397340010848</v>
      </c>
      <c r="D44" s="14">
        <v>-46.6630543836188</v>
      </c>
      <c r="E44" s="14">
        <v>50.666783581607831</v>
      </c>
      <c r="F44" s="14">
        <v>-19.8778177107015</v>
      </c>
      <c r="G44" s="14">
        <v>-32.261268395917284</v>
      </c>
      <c r="I44" s="100"/>
      <c r="J44" s="100"/>
      <c r="K44" s="100"/>
      <c r="L44" s="100"/>
      <c r="M44" s="100"/>
      <c r="N44" s="100"/>
    </row>
    <row r="45" spans="1:14" x14ac:dyDescent="0.25">
      <c r="A45" s="13" t="s">
        <v>31</v>
      </c>
      <c r="B45" s="14">
        <v>-5.7551687650037007</v>
      </c>
      <c r="C45" s="16">
        <v>0.1248060691411</v>
      </c>
      <c r="D45" s="14">
        <v>-2.9304600332058999</v>
      </c>
      <c r="E45" s="16">
        <v>0</v>
      </c>
      <c r="F45" s="14">
        <v>1.1271827408767998</v>
      </c>
      <c r="G45" s="14">
        <v>-0.88854840711609995</v>
      </c>
      <c r="I45" s="100"/>
      <c r="J45" s="100"/>
      <c r="K45" s="100"/>
      <c r="L45" s="100"/>
      <c r="M45" s="100"/>
      <c r="N45" s="100"/>
    </row>
    <row r="46" spans="1:14" x14ac:dyDescent="0.25">
      <c r="A46" s="83" t="s">
        <v>32</v>
      </c>
      <c r="B46" s="80">
        <v>1883.4898118169438</v>
      </c>
      <c r="C46" s="80">
        <v>664.45007416086401</v>
      </c>
      <c r="D46" s="80">
        <v>82.811181806023683</v>
      </c>
      <c r="E46" s="80">
        <v>1934.0937734142212</v>
      </c>
      <c r="F46" s="80">
        <v>71.800084940332852</v>
      </c>
      <c r="G46" s="80">
        <v>151.67084178610355</v>
      </c>
      <c r="I46" s="100"/>
      <c r="J46" s="100"/>
      <c r="K46" s="100"/>
      <c r="L46" s="100"/>
      <c r="M46" s="100"/>
      <c r="N46" s="100"/>
    </row>
    <row r="47" spans="1:14" x14ac:dyDescent="0.25">
      <c r="A47" s="13" t="s">
        <v>33</v>
      </c>
      <c r="B47" s="14">
        <v>-483.90186800186126</v>
      </c>
      <c r="C47" s="14">
        <v>-234.71175503412618</v>
      </c>
      <c r="D47" s="14">
        <v>-7.7151098766473973</v>
      </c>
      <c r="E47" s="14">
        <v>-627.28637536261556</v>
      </c>
      <c r="F47" s="14">
        <v>-39.610104207091908</v>
      </c>
      <c r="G47" s="14">
        <v>-57.474687489777494</v>
      </c>
      <c r="I47" s="100"/>
      <c r="J47" s="100"/>
      <c r="K47" s="100"/>
      <c r="L47" s="100"/>
      <c r="M47" s="100"/>
      <c r="N47" s="100"/>
    </row>
    <row r="48" spans="1:14" x14ac:dyDescent="0.25">
      <c r="A48" s="83" t="s">
        <v>13</v>
      </c>
      <c r="B48" s="80">
        <v>1399.5879438150826</v>
      </c>
      <c r="C48" s="80">
        <v>429.73831912673791</v>
      </c>
      <c r="D48" s="80">
        <v>75.096071929376222</v>
      </c>
      <c r="E48" s="80">
        <v>1306.8073980516056</v>
      </c>
      <c r="F48" s="80">
        <v>32.189980733240915</v>
      </c>
      <c r="G48" s="80">
        <v>94.196154296326029</v>
      </c>
      <c r="I48" s="100"/>
      <c r="J48" s="100"/>
      <c r="K48" s="100"/>
      <c r="L48" s="100"/>
      <c r="M48" s="100"/>
      <c r="N48" s="100"/>
    </row>
    <row r="49" spans="1:1" ht="5.7" customHeight="1" x14ac:dyDescent="0.25"/>
    <row r="50" spans="1:1" x14ac:dyDescent="0.25">
      <c r="A50" s="17" t="s">
        <v>127</v>
      </c>
    </row>
    <row r="51" spans="1:1" x14ac:dyDescent="0.25">
      <c r="A51" s="10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O37"/>
  <sheetViews>
    <sheetView showGridLines="0" zoomScale="104" zoomScaleNormal="90" workbookViewId="0">
      <selection activeCell="B40" sqref="B40"/>
    </sheetView>
  </sheetViews>
  <sheetFormatPr baseColWidth="10" defaultColWidth="11.44140625" defaultRowHeight="13.2" x14ac:dyDescent="0.25"/>
  <cols>
    <col min="1" max="1" width="35" style="1" bestFit="1" customWidth="1"/>
    <col min="2" max="2" width="11.44140625" style="1"/>
    <col min="3" max="3" width="20.44140625" style="1" customWidth="1"/>
    <col min="4" max="16384" width="11.44140625" style="1"/>
  </cols>
  <sheetData>
    <row r="5" spans="1:15" ht="14.4" x14ac:dyDescent="0.3">
      <c r="B5" s="71"/>
      <c r="C5" s="72" t="s">
        <v>124</v>
      </c>
      <c r="D5" s="71"/>
    </row>
    <row r="6" spans="1:15" ht="14.4" x14ac:dyDescent="0.3">
      <c r="B6" s="71"/>
      <c r="C6" s="76">
        <f>+Balance!A6</f>
        <v>45838</v>
      </c>
      <c r="D6" s="71"/>
    </row>
    <row r="7" spans="1:15" ht="14.4" x14ac:dyDescent="0.3">
      <c r="B7" s="71"/>
      <c r="C7" s="72" t="s">
        <v>37</v>
      </c>
      <c r="D7" s="71"/>
    </row>
    <row r="8" spans="1:15" x14ac:dyDescent="0.25">
      <c r="G8" s="86" t="s">
        <v>69</v>
      </c>
    </row>
    <row r="9" spans="1:15" ht="14.25" customHeight="1" x14ac:dyDescent="0.25">
      <c r="A9" s="105" t="s">
        <v>162</v>
      </c>
      <c r="B9" s="96" t="s">
        <v>40</v>
      </c>
      <c r="C9" s="97" t="s">
        <v>41</v>
      </c>
      <c r="D9" s="96" t="s">
        <v>43</v>
      </c>
      <c r="E9" s="96" t="s">
        <v>123</v>
      </c>
      <c r="F9" s="96" t="s">
        <v>62</v>
      </c>
      <c r="G9" s="96" t="s">
        <v>126</v>
      </c>
    </row>
    <row r="10" spans="1:15" x14ac:dyDescent="0.25">
      <c r="A10" s="6" t="s">
        <v>27</v>
      </c>
      <c r="B10" s="7">
        <v>8329.3090897921211</v>
      </c>
      <c r="C10" s="8">
        <v>3930.1567438474622</v>
      </c>
      <c r="D10" s="8">
        <v>4724.3938983390681</v>
      </c>
      <c r="E10" s="7">
        <v>646.08990133862164</v>
      </c>
      <c r="F10" s="7">
        <v>4248.609491405201</v>
      </c>
      <c r="G10" s="7">
        <v>1338.1115077512281</v>
      </c>
      <c r="I10" s="100"/>
      <c r="J10" s="100"/>
      <c r="K10" s="100"/>
      <c r="L10" s="100"/>
      <c r="M10" s="100"/>
      <c r="N10" s="100"/>
      <c r="O10" s="100"/>
    </row>
    <row r="11" spans="1:15" x14ac:dyDescent="0.25">
      <c r="A11" s="6" t="s">
        <v>28</v>
      </c>
      <c r="B11" s="7">
        <v>-3993.6291326</v>
      </c>
      <c r="C11" s="8">
        <v>-1344.0196497960055</v>
      </c>
      <c r="D11" s="8">
        <v>-1430.2592355808958</v>
      </c>
      <c r="E11" s="7">
        <v>-303.0004973741714</v>
      </c>
      <c r="F11" s="7">
        <v>-2697.1382735818961</v>
      </c>
      <c r="G11" s="7">
        <v>-770.16320843731103</v>
      </c>
      <c r="I11" s="100"/>
      <c r="J11" s="100"/>
      <c r="K11" s="100"/>
      <c r="L11" s="100"/>
      <c r="M11" s="100"/>
      <c r="N11" s="100"/>
      <c r="O11" s="100"/>
    </row>
    <row r="12" spans="1:15" x14ac:dyDescent="0.25">
      <c r="A12" s="85" t="s">
        <v>3</v>
      </c>
      <c r="B12" s="133">
        <v>4335.679957192121</v>
      </c>
      <c r="C12" s="134">
        <v>2586.1370940514566</v>
      </c>
      <c r="D12" s="134">
        <v>3294.1346627581725</v>
      </c>
      <c r="E12" s="133">
        <v>343.08940396445024</v>
      </c>
      <c r="F12" s="133">
        <v>1551.4712178233049</v>
      </c>
      <c r="G12" s="133">
        <v>567.94829931391712</v>
      </c>
      <c r="I12" s="100"/>
      <c r="J12" s="100"/>
      <c r="K12" s="100"/>
      <c r="L12" s="100"/>
      <c r="M12" s="100"/>
      <c r="N12" s="100"/>
      <c r="O12" s="100"/>
    </row>
    <row r="13" spans="1:15" x14ac:dyDescent="0.25">
      <c r="A13" s="6" t="s">
        <v>18</v>
      </c>
      <c r="B13" s="7">
        <v>-601.83114814536941</v>
      </c>
      <c r="C13" s="7">
        <v>-619.94184695079139</v>
      </c>
      <c r="D13" s="7">
        <v>-916.39108110688403</v>
      </c>
      <c r="E13" s="7">
        <v>-81.965222855725798</v>
      </c>
      <c r="F13" s="7">
        <v>-408.05881819337128</v>
      </c>
      <c r="G13" s="7">
        <v>-135.95779405876399</v>
      </c>
      <c r="I13" s="100"/>
      <c r="J13" s="100"/>
      <c r="K13" s="100"/>
      <c r="L13" s="100"/>
      <c r="M13" s="100"/>
      <c r="N13" s="100"/>
      <c r="O13" s="100"/>
    </row>
    <row r="14" spans="1:15" x14ac:dyDescent="0.25">
      <c r="A14" s="9" t="s">
        <v>5</v>
      </c>
      <c r="B14" s="7">
        <v>-426.86221320970003</v>
      </c>
      <c r="C14" s="8">
        <v>-430.44119527542222</v>
      </c>
      <c r="D14" s="8">
        <v>-675.07436824950719</v>
      </c>
      <c r="E14" s="7">
        <v>-34.953340366147003</v>
      </c>
      <c r="F14" s="7">
        <v>-241.64915492714161</v>
      </c>
      <c r="G14" s="7">
        <v>-68.225802764613292</v>
      </c>
      <c r="I14" s="100"/>
      <c r="J14" s="100"/>
      <c r="K14" s="100"/>
      <c r="L14" s="100"/>
      <c r="M14" s="100"/>
      <c r="N14" s="100"/>
      <c r="O14" s="100"/>
    </row>
    <row r="15" spans="1:15" x14ac:dyDescent="0.25">
      <c r="A15" s="9" t="s">
        <v>6</v>
      </c>
      <c r="B15" s="7">
        <v>103.34433676610001</v>
      </c>
      <c r="C15" s="8">
        <v>209.1855823411164</v>
      </c>
      <c r="D15" s="8">
        <v>237.6623442130776</v>
      </c>
      <c r="E15" s="7">
        <v>2.2545801153161</v>
      </c>
      <c r="F15" s="7">
        <v>0.92601283144730007</v>
      </c>
      <c r="G15" s="7">
        <v>19.451137957268902</v>
      </c>
      <c r="I15" s="100"/>
      <c r="J15" s="100"/>
      <c r="K15" s="100"/>
      <c r="L15" s="100"/>
      <c r="M15" s="100"/>
      <c r="N15" s="100"/>
      <c r="O15" s="100"/>
    </row>
    <row r="16" spans="1:15" x14ac:dyDescent="0.25">
      <c r="A16" s="9" t="s">
        <v>19</v>
      </c>
      <c r="B16" s="7">
        <v>-551.34062226415949</v>
      </c>
      <c r="C16" s="8">
        <v>-482.652869176053</v>
      </c>
      <c r="D16" s="8">
        <v>-592.45171529958043</v>
      </c>
      <c r="E16" s="7">
        <v>-76.5507235351361</v>
      </c>
      <c r="F16" s="7">
        <v>-240.50508502362459</v>
      </c>
      <c r="G16" s="7">
        <v>-127.8437918011018</v>
      </c>
      <c r="I16" s="100"/>
      <c r="J16" s="100"/>
      <c r="K16" s="100"/>
      <c r="L16" s="100"/>
      <c r="M16" s="100"/>
      <c r="N16" s="100"/>
      <c r="O16" s="100"/>
    </row>
    <row r="17" spans="1:15" x14ac:dyDescent="0.25">
      <c r="A17" s="9" t="s">
        <v>95</v>
      </c>
      <c r="B17" s="7">
        <v>273.0273505623901</v>
      </c>
      <c r="C17" s="8">
        <v>83.966635159567403</v>
      </c>
      <c r="D17" s="8">
        <v>113.47265822912601</v>
      </c>
      <c r="E17" s="7">
        <v>27.284260930241203</v>
      </c>
      <c r="F17" s="7">
        <v>73.169408925947607</v>
      </c>
      <c r="G17" s="7">
        <v>40.660662549682201</v>
      </c>
      <c r="I17" s="100"/>
      <c r="J17" s="100"/>
      <c r="K17" s="100"/>
      <c r="L17" s="100"/>
      <c r="M17" s="100"/>
      <c r="N17" s="100"/>
      <c r="O17" s="100"/>
    </row>
    <row r="18" spans="1:15" x14ac:dyDescent="0.25">
      <c r="A18" s="6" t="s">
        <v>8</v>
      </c>
      <c r="B18" s="7">
        <v>-821.46634726799016</v>
      </c>
      <c r="C18" s="8">
        <v>-237.2719373862567</v>
      </c>
      <c r="D18" s="8">
        <v>-491.1668871720006</v>
      </c>
      <c r="E18" s="7">
        <v>-2.5938271727356002</v>
      </c>
      <c r="F18" s="7">
        <v>-5.4292055270991995</v>
      </c>
      <c r="G18" s="7">
        <v>-24.4064284128767</v>
      </c>
      <c r="I18" s="100"/>
      <c r="J18" s="100"/>
      <c r="K18" s="100"/>
      <c r="L18" s="100"/>
      <c r="M18" s="100"/>
      <c r="N18" s="100"/>
      <c r="O18" s="100"/>
    </row>
    <row r="19" spans="1:15" x14ac:dyDescent="0.25">
      <c r="A19" s="85" t="s">
        <v>9</v>
      </c>
      <c r="B19" s="134">
        <v>2912.3824617787614</v>
      </c>
      <c r="C19" s="134">
        <v>1728.9233097144086</v>
      </c>
      <c r="D19" s="134">
        <v>1886.5766944792879</v>
      </c>
      <c r="E19" s="134">
        <v>258.53035393598884</v>
      </c>
      <c r="F19" s="134">
        <v>1137.9831941028344</v>
      </c>
      <c r="G19" s="134">
        <v>407.58407684227643</v>
      </c>
      <c r="I19" s="100"/>
      <c r="J19" s="100"/>
      <c r="K19" s="100"/>
      <c r="L19" s="100"/>
      <c r="M19" s="100"/>
      <c r="N19" s="100"/>
      <c r="O19" s="100"/>
    </row>
    <row r="20" spans="1:15" x14ac:dyDescent="0.25">
      <c r="I20" s="100"/>
      <c r="J20" s="100"/>
      <c r="K20" s="100"/>
      <c r="L20" s="100"/>
      <c r="M20" s="100"/>
      <c r="N20" s="100"/>
      <c r="O20" s="100"/>
    </row>
    <row r="21" spans="1:15" x14ac:dyDescent="0.25">
      <c r="I21" s="100"/>
      <c r="J21" s="100"/>
      <c r="K21" s="100"/>
      <c r="L21" s="100"/>
      <c r="M21" s="100"/>
      <c r="N21" s="100"/>
      <c r="O21" s="100"/>
    </row>
    <row r="22" spans="1:15" x14ac:dyDescent="0.25">
      <c r="I22" s="100"/>
      <c r="J22" s="100"/>
      <c r="K22" s="100"/>
      <c r="L22" s="100"/>
      <c r="M22" s="100"/>
      <c r="N22" s="100"/>
      <c r="O22" s="100"/>
    </row>
    <row r="23" spans="1:15" x14ac:dyDescent="0.25">
      <c r="G23" s="86" t="s">
        <v>69</v>
      </c>
      <c r="I23" s="100"/>
      <c r="J23" s="100"/>
      <c r="K23" s="100"/>
      <c r="L23" s="100"/>
      <c r="M23" s="100"/>
      <c r="N23" s="100"/>
      <c r="O23" s="100"/>
    </row>
    <row r="24" spans="1:15" ht="16.5" customHeight="1" x14ac:dyDescent="0.25">
      <c r="A24" s="105" t="s">
        <v>163</v>
      </c>
      <c r="B24" s="97" t="s">
        <v>40</v>
      </c>
      <c r="C24" s="97" t="s">
        <v>41</v>
      </c>
      <c r="D24" s="97" t="s">
        <v>43</v>
      </c>
      <c r="E24" s="97" t="s">
        <v>123</v>
      </c>
      <c r="F24" s="97" t="s">
        <v>62</v>
      </c>
      <c r="G24" s="97" t="s">
        <v>126</v>
      </c>
      <c r="I24" s="100"/>
      <c r="J24" s="100"/>
      <c r="K24" s="100"/>
      <c r="L24" s="100"/>
      <c r="M24" s="100"/>
      <c r="N24" s="100"/>
      <c r="O24" s="100"/>
    </row>
    <row r="25" spans="1:15" x14ac:dyDescent="0.25">
      <c r="A25" s="6" t="s">
        <v>27</v>
      </c>
      <c r="B25" s="7">
        <v>8153.6715942758838</v>
      </c>
      <c r="C25" s="8">
        <v>4230.4144054158287</v>
      </c>
      <c r="D25" s="8">
        <v>4016.581876908177</v>
      </c>
      <c r="E25" s="7">
        <v>952.46532849026596</v>
      </c>
      <c r="F25" s="7">
        <v>4640.3881906379229</v>
      </c>
      <c r="G25" s="7">
        <v>858.12534823691112</v>
      </c>
      <c r="I25" s="100"/>
      <c r="J25" s="100"/>
      <c r="K25" s="100"/>
      <c r="L25" s="100"/>
      <c r="M25" s="100"/>
      <c r="N25" s="100"/>
      <c r="O25" s="100"/>
    </row>
    <row r="26" spans="1:15" x14ac:dyDescent="0.25">
      <c r="A26" s="6" t="s">
        <v>28</v>
      </c>
      <c r="B26" s="7">
        <v>-3499.9349540250842</v>
      </c>
      <c r="C26" s="8">
        <v>-1725.8108497966434</v>
      </c>
      <c r="D26" s="8">
        <v>-1199.3433706498176</v>
      </c>
      <c r="E26" s="7">
        <v>-579.51309206290671</v>
      </c>
      <c r="F26" s="7">
        <v>-2944.8262853835113</v>
      </c>
      <c r="G26" s="7">
        <v>-415.70560158944073</v>
      </c>
      <c r="I26" s="100"/>
      <c r="J26" s="100"/>
      <c r="K26" s="100"/>
      <c r="L26" s="100"/>
      <c r="M26" s="100"/>
      <c r="N26" s="100"/>
      <c r="O26" s="100"/>
    </row>
    <row r="27" spans="1:15" x14ac:dyDescent="0.25">
      <c r="A27" s="85" t="s">
        <v>3</v>
      </c>
      <c r="B27" s="133">
        <v>4653.7366402507996</v>
      </c>
      <c r="C27" s="134">
        <v>2504.6035556191855</v>
      </c>
      <c r="D27" s="134">
        <v>2817.2385062583594</v>
      </c>
      <c r="E27" s="133">
        <v>372.95223642735925</v>
      </c>
      <c r="F27" s="133">
        <v>1695.5619052544116</v>
      </c>
      <c r="G27" s="133">
        <v>442.41974664747039</v>
      </c>
      <c r="I27" s="100"/>
      <c r="J27" s="100"/>
      <c r="K27" s="100"/>
      <c r="L27" s="100"/>
      <c r="M27" s="100"/>
      <c r="N27" s="100"/>
      <c r="O27" s="100"/>
    </row>
    <row r="28" spans="1:15" x14ac:dyDescent="0.25">
      <c r="A28" s="6" t="s">
        <v>18</v>
      </c>
      <c r="B28" s="7">
        <v>-646.65654448564464</v>
      </c>
      <c r="C28" s="7">
        <v>-454.21588334462837</v>
      </c>
      <c r="D28" s="7">
        <v>-1296.6390613291496</v>
      </c>
      <c r="E28" s="7">
        <v>1573.8077243547743</v>
      </c>
      <c r="F28" s="7">
        <v>-441.65046757237872</v>
      </c>
      <c r="G28" s="7">
        <v>-128.14274688279949</v>
      </c>
      <c r="I28" s="100"/>
      <c r="J28" s="100"/>
      <c r="K28" s="100"/>
      <c r="L28" s="100"/>
      <c r="M28" s="100"/>
      <c r="N28" s="100"/>
      <c r="O28" s="100"/>
    </row>
    <row r="29" spans="1:15" x14ac:dyDescent="0.25">
      <c r="A29" s="9" t="s">
        <v>5</v>
      </c>
      <c r="B29" s="7">
        <v>-425.48971152270002</v>
      </c>
      <c r="C29" s="8">
        <v>-265.35226027301223</v>
      </c>
      <c r="D29" s="8">
        <v>-714.64237089886058</v>
      </c>
      <c r="E29" s="7">
        <v>-45.712139334963901</v>
      </c>
      <c r="F29" s="7">
        <v>-277.87419191614771</v>
      </c>
      <c r="G29" s="7">
        <v>-60.360174825398502</v>
      </c>
      <c r="I29" s="100"/>
      <c r="J29" s="100"/>
      <c r="K29" s="100"/>
      <c r="L29" s="100"/>
      <c r="M29" s="100"/>
      <c r="N29" s="100"/>
      <c r="O29" s="100"/>
    </row>
    <row r="30" spans="1:15" x14ac:dyDescent="0.25">
      <c r="A30" s="9" t="s">
        <v>6</v>
      </c>
      <c r="B30" s="7">
        <v>99.6823047683</v>
      </c>
      <c r="C30" s="8">
        <v>122.83779638633069</v>
      </c>
      <c r="D30" s="8">
        <v>193.91826086796098</v>
      </c>
      <c r="E30" s="7">
        <v>3.7529643130562</v>
      </c>
      <c r="F30" s="7">
        <v>0.8856666648407</v>
      </c>
      <c r="G30" s="7">
        <v>19.531977870425802</v>
      </c>
      <c r="I30" s="100"/>
      <c r="J30" s="100"/>
      <c r="K30" s="100"/>
      <c r="L30" s="100"/>
      <c r="M30" s="100"/>
      <c r="N30" s="100"/>
      <c r="O30" s="100"/>
    </row>
    <row r="31" spans="1:15" x14ac:dyDescent="0.25">
      <c r="A31" s="9" t="s">
        <v>19</v>
      </c>
      <c r="B31" s="7">
        <v>-572.85092090218109</v>
      </c>
      <c r="C31" s="8">
        <v>-370.26659049950655</v>
      </c>
      <c r="D31" s="8">
        <v>-862.91057174744992</v>
      </c>
      <c r="E31" s="7">
        <v>-100.1299511439959</v>
      </c>
      <c r="F31" s="7">
        <v>-261.06506812931991</v>
      </c>
      <c r="G31" s="7">
        <v>-88.086668272286289</v>
      </c>
      <c r="I31" s="100"/>
      <c r="J31" s="100"/>
      <c r="K31" s="100"/>
      <c r="L31" s="100"/>
      <c r="M31" s="100"/>
      <c r="N31" s="100"/>
      <c r="O31" s="100"/>
    </row>
    <row r="32" spans="1:15" x14ac:dyDescent="0.25">
      <c r="A32" s="9" t="s">
        <v>95</v>
      </c>
      <c r="B32" s="7">
        <v>252.00178317093648</v>
      </c>
      <c r="C32" s="8">
        <v>58.565171041559708</v>
      </c>
      <c r="D32" s="8">
        <v>86.995620449200004</v>
      </c>
      <c r="E32" s="7">
        <v>1715.8968505206778</v>
      </c>
      <c r="F32" s="7">
        <v>96.403125808248205</v>
      </c>
      <c r="G32" s="7">
        <v>0.77211834445950001</v>
      </c>
      <c r="I32" s="100"/>
      <c r="J32" s="100"/>
      <c r="K32" s="100"/>
      <c r="L32" s="100"/>
      <c r="M32" s="100"/>
      <c r="N32" s="100"/>
      <c r="O32" s="100"/>
    </row>
    <row r="33" spans="1:15" x14ac:dyDescent="0.25">
      <c r="A33" s="6" t="s">
        <v>8</v>
      </c>
      <c r="B33" s="7">
        <v>-683.73593155615686</v>
      </c>
      <c r="C33" s="8">
        <v>-297.70792415034344</v>
      </c>
      <c r="D33" s="8">
        <v>-461.93411592491816</v>
      </c>
      <c r="E33" s="7">
        <v>-6.3374492320450004</v>
      </c>
      <c r="F33" s="7">
        <v>-5.4533862317051005</v>
      </c>
      <c r="G33" s="7">
        <v>-6.9432662423464011</v>
      </c>
      <c r="I33" s="100"/>
      <c r="J33" s="100"/>
      <c r="K33" s="100"/>
      <c r="L33" s="100"/>
      <c r="M33" s="100"/>
      <c r="N33" s="100"/>
      <c r="O33" s="100"/>
    </row>
    <row r="34" spans="1:15" x14ac:dyDescent="0.25">
      <c r="A34" s="85" t="s">
        <v>9</v>
      </c>
      <c r="B34" s="134">
        <v>3323.3441642089983</v>
      </c>
      <c r="C34" s="134">
        <v>1752.6797481242138</v>
      </c>
      <c r="D34" s="134">
        <v>1058.6653290042916</v>
      </c>
      <c r="E34" s="134">
        <v>1940.4225115500885</v>
      </c>
      <c r="F34" s="134">
        <v>1248.458051450328</v>
      </c>
      <c r="G34" s="134">
        <v>307.33373352232451</v>
      </c>
      <c r="I34" s="100"/>
      <c r="J34" s="100"/>
      <c r="K34" s="100"/>
      <c r="L34" s="100"/>
      <c r="M34" s="100"/>
      <c r="N34" s="100"/>
      <c r="O34" s="100"/>
    </row>
    <row r="36" spans="1:15" x14ac:dyDescent="0.25">
      <c r="A36" s="10"/>
    </row>
    <row r="37" spans="1:15" x14ac:dyDescent="0.25">
      <c r="B37" s="101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64D0-02D8-440E-881E-466EAECCAF1B}">
  <dimension ref="A2:H55"/>
  <sheetViews>
    <sheetView showGridLines="0" zoomScaleNormal="100" workbookViewId="0">
      <selection activeCell="B40" sqref="B40"/>
    </sheetView>
  </sheetViews>
  <sheetFormatPr baseColWidth="10" defaultColWidth="11.33203125" defaultRowHeight="12" x14ac:dyDescent="0.25"/>
  <cols>
    <col min="1" max="1" width="60.44140625" style="143" customWidth="1"/>
    <col min="2" max="2" width="9.5546875" style="168" customWidth="1"/>
    <col min="3" max="3" width="2.6640625" style="143" customWidth="1"/>
    <col min="4" max="4" width="10" style="143" bestFit="1" customWidth="1"/>
    <col min="5" max="6" width="2.6640625" style="143" customWidth="1"/>
    <col min="7" max="12" width="11.33203125" style="143"/>
    <col min="13" max="13" width="10.109375" style="143" customWidth="1"/>
    <col min="14" max="16384" width="11.33203125" style="143"/>
  </cols>
  <sheetData>
    <row r="2" spans="1:8" ht="12.75" customHeight="1" x14ac:dyDescent="0.25"/>
    <row r="3" spans="1:8" ht="12.75" customHeight="1" x14ac:dyDescent="0.25"/>
    <row r="4" spans="1:8" ht="12.75" customHeight="1" x14ac:dyDescent="0.25"/>
    <row r="5" spans="1:8" x14ac:dyDescent="0.25">
      <c r="A5" s="144" t="s">
        <v>168</v>
      </c>
      <c r="B5" s="169"/>
      <c r="D5" s="145"/>
    </row>
    <row r="6" spans="1:8" x14ac:dyDescent="0.25">
      <c r="A6" s="146">
        <v>45838</v>
      </c>
      <c r="B6" s="169"/>
      <c r="D6" s="145"/>
    </row>
    <row r="7" spans="1:8" x14ac:dyDescent="0.25">
      <c r="A7" s="147" t="s">
        <v>68</v>
      </c>
      <c r="B7" s="169"/>
      <c r="D7" s="145"/>
    </row>
    <row r="8" spans="1:8" x14ac:dyDescent="0.25">
      <c r="A8" s="148"/>
      <c r="B8" s="170"/>
      <c r="D8" s="160" t="s">
        <v>177</v>
      </c>
    </row>
    <row r="9" spans="1:8" ht="24" x14ac:dyDescent="0.25">
      <c r="A9" s="149"/>
      <c r="B9" s="164" t="s">
        <v>175</v>
      </c>
      <c r="C9" s="150"/>
      <c r="D9" s="164" t="s">
        <v>176</v>
      </c>
      <c r="E9" s="150"/>
      <c r="F9" s="150"/>
    </row>
    <row r="10" spans="1:8" x14ac:dyDescent="0.25">
      <c r="A10" s="151" t="s">
        <v>1</v>
      </c>
      <c r="B10" s="171">
        <v>12864.72189164663</v>
      </c>
      <c r="C10" s="153"/>
      <c r="D10" s="152">
        <v>9878.4031269609259</v>
      </c>
      <c r="E10" s="153"/>
      <c r="F10" s="153"/>
      <c r="G10" s="154"/>
      <c r="H10" s="154"/>
    </row>
    <row r="11" spans="1:8" x14ac:dyDescent="0.25">
      <c r="A11" s="139" t="s">
        <v>2</v>
      </c>
      <c r="B11" s="172">
        <v>-5663.0643538223994</v>
      </c>
      <c r="C11" s="155"/>
      <c r="D11" s="141">
        <v>-4387.4832330797508</v>
      </c>
      <c r="E11" s="155"/>
      <c r="F11" s="155"/>
      <c r="G11" s="154"/>
    </row>
    <row r="12" spans="1:8" x14ac:dyDescent="0.25">
      <c r="A12" s="165" t="s">
        <v>3</v>
      </c>
      <c r="B12" s="173">
        <v>7201.6575378242296</v>
      </c>
      <c r="C12" s="156"/>
      <c r="D12" s="163">
        <v>5490.919893881176</v>
      </c>
      <c r="E12" s="156"/>
      <c r="F12" s="156"/>
      <c r="G12" s="154"/>
    </row>
    <row r="13" spans="1:8" x14ac:dyDescent="0.25">
      <c r="A13" s="151" t="s">
        <v>171</v>
      </c>
      <c r="B13" s="174">
        <v>-1470.1178367494001</v>
      </c>
      <c r="C13" s="156"/>
      <c r="D13" s="157">
        <v>-1350.5182985447784</v>
      </c>
      <c r="E13" s="156"/>
      <c r="F13" s="156"/>
      <c r="G13" s="154"/>
    </row>
    <row r="14" spans="1:8" x14ac:dyDescent="0.25">
      <c r="A14" s="139" t="s">
        <v>5</v>
      </c>
      <c r="B14" s="175">
        <v>-1025.3050910776481</v>
      </c>
      <c r="C14" s="156"/>
      <c r="D14" s="140">
        <v>-965.42185029448024</v>
      </c>
      <c r="E14" s="156"/>
      <c r="F14" s="156"/>
      <c r="G14" s="154"/>
    </row>
    <row r="15" spans="1:8" x14ac:dyDescent="0.25">
      <c r="A15" s="139" t="s">
        <v>6</v>
      </c>
      <c r="B15" s="142">
        <v>251.70687785081219</v>
      </c>
      <c r="C15" s="156"/>
      <c r="D15" s="142">
        <v>329.49918582920401</v>
      </c>
      <c r="E15" s="156"/>
      <c r="F15" s="156"/>
      <c r="G15" s="154"/>
    </row>
    <row r="16" spans="1:8" x14ac:dyDescent="0.25">
      <c r="A16" s="139" t="s">
        <v>7</v>
      </c>
      <c r="B16" s="175">
        <v>-965.34622325906446</v>
      </c>
      <c r="C16" s="156"/>
      <c r="D16" s="140">
        <v>-930.10373233345911</v>
      </c>
      <c r="E16" s="156"/>
      <c r="F16" s="156"/>
      <c r="G16" s="154"/>
    </row>
    <row r="17" spans="1:7" x14ac:dyDescent="0.25">
      <c r="A17" s="139" t="s">
        <v>95</v>
      </c>
      <c r="B17" s="142">
        <v>268.82659973650067</v>
      </c>
      <c r="C17" s="156"/>
      <c r="D17" s="142">
        <v>215.50809825395629</v>
      </c>
      <c r="E17" s="156"/>
      <c r="F17" s="156"/>
      <c r="G17" s="154"/>
    </row>
    <row r="18" spans="1:7" x14ac:dyDescent="0.25">
      <c r="A18" s="161" t="s">
        <v>8</v>
      </c>
      <c r="B18" s="176">
        <v>-1088.5127713037555</v>
      </c>
      <c r="C18" s="156"/>
      <c r="D18" s="162">
        <v>-496.50398199819188</v>
      </c>
      <c r="E18" s="156"/>
      <c r="F18" s="156"/>
      <c r="G18" s="154"/>
    </row>
    <row r="19" spans="1:7" x14ac:dyDescent="0.25">
      <c r="A19" s="165" t="s">
        <v>9</v>
      </c>
      <c r="B19" s="173">
        <v>4643.0269297710747</v>
      </c>
      <c r="C19" s="156"/>
      <c r="D19" s="177">
        <v>3643.8976133382057</v>
      </c>
      <c r="E19" s="156"/>
      <c r="F19" s="156"/>
      <c r="G19" s="154"/>
    </row>
    <row r="20" spans="1:7" x14ac:dyDescent="0.25">
      <c r="A20" s="139" t="s">
        <v>10</v>
      </c>
      <c r="B20" s="175">
        <v>-1386.9750860205108</v>
      </c>
      <c r="C20" s="156"/>
      <c r="D20" s="140">
        <v>-1433.2598580294371</v>
      </c>
      <c r="E20" s="156"/>
      <c r="F20" s="156"/>
      <c r="G20" s="154"/>
    </row>
    <row r="21" spans="1:7" x14ac:dyDescent="0.25">
      <c r="A21" s="165" t="s">
        <v>73</v>
      </c>
      <c r="B21" s="173">
        <v>3256.0518437505639</v>
      </c>
      <c r="C21" s="156"/>
      <c r="D21" s="163">
        <v>2210.6377553087682</v>
      </c>
      <c r="E21" s="156"/>
      <c r="F21" s="156"/>
      <c r="G21" s="154"/>
    </row>
    <row r="22" spans="1:7" x14ac:dyDescent="0.25">
      <c r="A22" s="139" t="s">
        <v>172</v>
      </c>
      <c r="B22" s="175">
        <v>-1144.5784838539412</v>
      </c>
      <c r="C22" s="167"/>
      <c r="D22" s="140">
        <v>-1197.2696597031754</v>
      </c>
      <c r="E22" s="156"/>
      <c r="F22" s="156"/>
      <c r="G22" s="154"/>
    </row>
    <row r="23" spans="1:7" x14ac:dyDescent="0.25">
      <c r="A23" s="139" t="s">
        <v>173</v>
      </c>
      <c r="B23" s="175">
        <v>636.64107735209279</v>
      </c>
      <c r="C23" s="167"/>
      <c r="D23" s="140">
        <v>1040.6957324406603</v>
      </c>
      <c r="E23" s="156"/>
      <c r="F23" s="156"/>
      <c r="G23" s="154"/>
    </row>
    <row r="24" spans="1:7" x14ac:dyDescent="0.25">
      <c r="A24" s="151" t="s">
        <v>11</v>
      </c>
      <c r="B24" s="171">
        <v>-507.93740650184839</v>
      </c>
      <c r="C24" s="156"/>
      <c r="D24" s="152">
        <v>-156.57392726251521</v>
      </c>
      <c r="E24" s="156"/>
      <c r="F24" s="156"/>
      <c r="G24" s="154"/>
    </row>
    <row r="25" spans="1:7" x14ac:dyDescent="0.25">
      <c r="A25" s="151" t="s">
        <v>174</v>
      </c>
      <c r="B25" s="171">
        <v>35.830172983332801</v>
      </c>
      <c r="C25" s="156"/>
      <c r="D25" s="152">
        <v>4.2823631273832916</v>
      </c>
      <c r="E25" s="156"/>
      <c r="F25" s="156"/>
      <c r="G25" s="154"/>
    </row>
    <row r="26" spans="1:7" x14ac:dyDescent="0.25">
      <c r="A26" s="165" t="s">
        <v>74</v>
      </c>
      <c r="B26" s="173">
        <v>2783.9446102320485</v>
      </c>
      <c r="C26" s="156"/>
      <c r="D26" s="163">
        <v>2058.3461911736363</v>
      </c>
      <c r="E26" s="156"/>
      <c r="F26" s="156"/>
      <c r="G26" s="154"/>
    </row>
    <row r="27" spans="1:7" x14ac:dyDescent="0.25">
      <c r="A27" s="139" t="s">
        <v>12</v>
      </c>
      <c r="B27" s="172">
        <v>-652.15398245819517</v>
      </c>
      <c r="C27" s="156"/>
      <c r="D27" s="141">
        <v>-325.6676185578649</v>
      </c>
      <c r="E27" s="156"/>
      <c r="F27" s="156"/>
      <c r="G27" s="154"/>
    </row>
    <row r="28" spans="1:7" x14ac:dyDescent="0.25">
      <c r="A28" s="139" t="s">
        <v>80</v>
      </c>
      <c r="B28" s="172">
        <v>-127.35356152851071</v>
      </c>
      <c r="C28" s="156"/>
      <c r="D28" s="141">
        <v>-174.88181476861703</v>
      </c>
      <c r="E28" s="156"/>
      <c r="F28" s="156"/>
      <c r="G28" s="154"/>
    </row>
    <row r="29" spans="1:7" x14ac:dyDescent="0.25">
      <c r="A29" s="165" t="s">
        <v>13</v>
      </c>
      <c r="B29" s="173">
        <v>2004.4370662453427</v>
      </c>
      <c r="C29" s="156"/>
      <c r="D29" s="163">
        <v>1557.7967578471541</v>
      </c>
      <c r="E29" s="156"/>
      <c r="F29" s="156"/>
      <c r="G29" s="154"/>
    </row>
    <row r="30" spans="1:7" x14ac:dyDescent="0.25">
      <c r="C30" s="156"/>
      <c r="E30" s="156"/>
      <c r="F30" s="156"/>
    </row>
    <row r="31" spans="1:7" x14ac:dyDescent="0.25">
      <c r="C31" s="156"/>
      <c r="E31" s="156"/>
      <c r="F31" s="156"/>
    </row>
    <row r="32" spans="1:7" x14ac:dyDescent="0.25">
      <c r="C32" s="156"/>
      <c r="E32" s="156"/>
      <c r="F32" s="156"/>
    </row>
    <row r="33" spans="1:7" ht="24" x14ac:dyDescent="0.25">
      <c r="A33" s="158"/>
      <c r="B33" s="166" t="s">
        <v>169</v>
      </c>
      <c r="C33" s="156"/>
      <c r="D33" s="166" t="s">
        <v>170</v>
      </c>
      <c r="E33" s="156"/>
      <c r="F33" s="156"/>
    </row>
    <row r="34" spans="1:7" x14ac:dyDescent="0.25">
      <c r="A34" s="151" t="s">
        <v>1</v>
      </c>
      <c r="B34" s="171">
        <v>12678.463610822557</v>
      </c>
      <c r="C34" s="156"/>
      <c r="D34" s="152">
        <v>9958.4949470072097</v>
      </c>
      <c r="E34" s="156"/>
      <c r="F34" s="156"/>
    </row>
    <row r="35" spans="1:7" x14ac:dyDescent="0.25">
      <c r="A35" s="139" t="s">
        <v>2</v>
      </c>
      <c r="B35" s="172">
        <v>-5846.7370826301649</v>
      </c>
      <c r="C35" s="156"/>
      <c r="D35" s="141">
        <v>-4301.0147148456726</v>
      </c>
      <c r="E35" s="156"/>
      <c r="F35" s="156"/>
    </row>
    <row r="36" spans="1:7" x14ac:dyDescent="0.25">
      <c r="A36" s="165" t="s">
        <v>3</v>
      </c>
      <c r="B36" s="173">
        <v>6831.7265281923919</v>
      </c>
      <c r="C36" s="156"/>
      <c r="D36" s="163">
        <v>5657.4802321615389</v>
      </c>
      <c r="E36" s="156"/>
      <c r="F36" s="156"/>
      <c r="G36" s="154"/>
    </row>
    <row r="37" spans="1:7" x14ac:dyDescent="0.25">
      <c r="A37" s="151" t="s">
        <v>4</v>
      </c>
      <c r="B37" s="174">
        <v>78.457777068595874</v>
      </c>
      <c r="C37" s="156"/>
      <c r="D37" s="157">
        <v>-1487.7582242178146</v>
      </c>
      <c r="E37" s="156"/>
      <c r="F37" s="156"/>
    </row>
    <row r="38" spans="1:7" x14ac:dyDescent="0.25">
      <c r="A38" s="139" t="s">
        <v>5</v>
      </c>
      <c r="B38" s="175">
        <v>-975.4957858469171</v>
      </c>
      <c r="C38" s="156"/>
      <c r="D38" s="140">
        <v>-918.25309274712743</v>
      </c>
      <c r="E38" s="156"/>
      <c r="F38" s="156"/>
    </row>
    <row r="39" spans="1:7" x14ac:dyDescent="0.25">
      <c r="A39" s="139" t="s">
        <v>6</v>
      </c>
      <c r="B39" s="175">
        <v>199.03984184010838</v>
      </c>
      <c r="C39" s="156"/>
      <c r="D39" s="142">
        <v>252.60991414679833</v>
      </c>
      <c r="E39" s="156"/>
      <c r="F39" s="156"/>
    </row>
    <row r="40" spans="1:7" x14ac:dyDescent="0.25">
      <c r="A40" s="139" t="s">
        <v>7</v>
      </c>
      <c r="B40" s="175">
        <v>-1087.3694243092878</v>
      </c>
      <c r="C40" s="156"/>
      <c r="D40" s="140">
        <v>-990.75146739630645</v>
      </c>
      <c r="E40" s="156"/>
      <c r="F40" s="156"/>
    </row>
    <row r="41" spans="1:7" x14ac:dyDescent="0.25">
      <c r="A41" s="139" t="s">
        <v>95</v>
      </c>
      <c r="B41" s="175">
        <v>1942.283145384692</v>
      </c>
      <c r="C41" s="156"/>
      <c r="D41" s="142">
        <v>168.63642177882139</v>
      </c>
      <c r="E41" s="156"/>
      <c r="F41" s="156"/>
    </row>
    <row r="42" spans="1:7" x14ac:dyDescent="0.25">
      <c r="A42" s="161" t="s">
        <v>8</v>
      </c>
      <c r="B42" s="174">
        <v>-1053.1894358844586</v>
      </c>
      <c r="C42" s="156"/>
      <c r="D42" s="178">
        <v>-413.09403291825311</v>
      </c>
      <c r="E42" s="156"/>
      <c r="F42" s="156"/>
    </row>
    <row r="43" spans="1:7" x14ac:dyDescent="0.25">
      <c r="A43" s="165" t="s">
        <v>9</v>
      </c>
      <c r="B43" s="173">
        <v>5856.9948693765291</v>
      </c>
      <c r="C43" s="156"/>
      <c r="D43" s="177">
        <v>3756.6279750254707</v>
      </c>
      <c r="E43" s="156"/>
      <c r="F43" s="156"/>
      <c r="G43" s="154"/>
    </row>
    <row r="44" spans="1:7" x14ac:dyDescent="0.25">
      <c r="A44" s="139" t="s">
        <v>10</v>
      </c>
      <c r="B44" s="175">
        <v>-1356.4036481647515</v>
      </c>
      <c r="C44" s="156"/>
      <c r="D44" s="140">
        <v>-1398.0158030607797</v>
      </c>
      <c r="E44" s="156"/>
      <c r="F44" s="156"/>
    </row>
    <row r="45" spans="1:7" x14ac:dyDescent="0.25">
      <c r="A45" s="165" t="s">
        <v>73</v>
      </c>
      <c r="B45" s="173">
        <v>4500.5912212117782</v>
      </c>
      <c r="C45" s="156"/>
      <c r="D45" s="163">
        <v>2358.6121719646908</v>
      </c>
      <c r="E45" s="156"/>
      <c r="F45" s="156"/>
      <c r="G45" s="154"/>
    </row>
    <row r="46" spans="1:7" x14ac:dyDescent="0.25">
      <c r="A46" s="139" t="s">
        <v>172</v>
      </c>
      <c r="B46" s="175">
        <v>-1040.7256154084566</v>
      </c>
      <c r="C46" s="167"/>
      <c r="D46" s="140">
        <v>-881.61842450333165</v>
      </c>
      <c r="E46" s="156"/>
      <c r="F46" s="156"/>
    </row>
    <row r="47" spans="1:7" x14ac:dyDescent="0.25">
      <c r="A47" s="139" t="s">
        <v>173</v>
      </c>
      <c r="B47" s="175">
        <v>516.30100901377671</v>
      </c>
      <c r="C47" s="167"/>
      <c r="D47" s="140">
        <v>557.88926161709117</v>
      </c>
      <c r="E47" s="156"/>
      <c r="F47" s="156"/>
    </row>
    <row r="48" spans="1:7" x14ac:dyDescent="0.25">
      <c r="A48" s="151" t="s">
        <v>11</v>
      </c>
      <c r="B48" s="171">
        <v>-524.42460639467993</v>
      </c>
      <c r="C48" s="156"/>
      <c r="D48" s="152">
        <v>-323.72916288624049</v>
      </c>
      <c r="E48" s="156"/>
      <c r="F48" s="156"/>
    </row>
    <row r="49" spans="1:7" x14ac:dyDescent="0.25">
      <c r="A49" s="159" t="s">
        <v>174</v>
      </c>
      <c r="B49" s="171">
        <v>5.165197345690399</v>
      </c>
      <c r="C49" s="156"/>
      <c r="D49" s="152">
        <v>-4.0283838389410995</v>
      </c>
      <c r="E49" s="156"/>
      <c r="F49" s="156"/>
    </row>
    <row r="50" spans="1:7" x14ac:dyDescent="0.25">
      <c r="A50" s="165" t="s">
        <v>74</v>
      </c>
      <c r="B50" s="173">
        <v>3981.331812162789</v>
      </c>
      <c r="C50" s="156"/>
      <c r="D50" s="163">
        <v>2030.854625239509</v>
      </c>
      <c r="E50" s="156"/>
      <c r="F50" s="156"/>
      <c r="G50" s="154"/>
    </row>
    <row r="51" spans="1:7" x14ac:dyDescent="0.25">
      <c r="A51" s="139" t="s">
        <v>12</v>
      </c>
      <c r="B51" s="172">
        <v>-1069.0559884073029</v>
      </c>
      <c r="C51" s="156"/>
      <c r="D51" s="141">
        <v>-540.1819371677143</v>
      </c>
      <c r="E51" s="156"/>
      <c r="F51" s="156"/>
    </row>
    <row r="52" spans="1:7" x14ac:dyDescent="0.25">
      <c r="A52" s="139" t="s">
        <v>80</v>
      </c>
      <c r="B52" s="172">
        <v>-152.53542701636866</v>
      </c>
      <c r="C52" s="156"/>
      <c r="D52" s="141">
        <v>-116.49812519163032</v>
      </c>
      <c r="E52" s="156"/>
      <c r="F52" s="156"/>
    </row>
    <row r="53" spans="1:7" x14ac:dyDescent="0.25">
      <c r="A53" s="165" t="s">
        <v>13</v>
      </c>
      <c r="B53" s="173">
        <v>2759.7403967391174</v>
      </c>
      <c r="C53" s="156"/>
      <c r="D53" s="163">
        <v>1374.1745628801646</v>
      </c>
      <c r="E53" s="156"/>
      <c r="F53" s="156"/>
      <c r="G53" s="154"/>
    </row>
    <row r="54" spans="1:7" x14ac:dyDescent="0.25">
      <c r="C54" s="156"/>
      <c r="E54" s="156"/>
      <c r="F54" s="156"/>
    </row>
    <row r="55" spans="1:7" x14ac:dyDescent="0.25">
      <c r="C55" s="156"/>
      <c r="E55" s="156"/>
      <c r="F55" s="15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0"/>
  <sheetViews>
    <sheetView showGridLines="0" zoomScale="90" zoomScaleNormal="90" workbookViewId="0">
      <selection activeCell="E35" sqref="E35"/>
    </sheetView>
  </sheetViews>
  <sheetFormatPr baseColWidth="10" defaultColWidth="11.33203125" defaultRowHeight="13.2" x14ac:dyDescent="0.25"/>
  <cols>
    <col min="1" max="1" width="50.44140625" style="1" bestFit="1" customWidth="1"/>
    <col min="2" max="3" width="15.33203125" style="1" customWidth="1"/>
    <col min="4" max="4" width="12.33203125" style="1" customWidth="1"/>
    <col min="5" max="16384" width="11.33203125" style="1"/>
  </cols>
  <sheetData>
    <row r="2" spans="1:8" ht="12.75" customHeight="1" x14ac:dyDescent="0.25"/>
    <row r="3" spans="1:8" ht="12.75" customHeight="1" x14ac:dyDescent="0.25"/>
    <row r="4" spans="1:8" ht="12.75" customHeight="1" x14ac:dyDescent="0.25"/>
    <row r="5" spans="1:8" ht="14.4" x14ac:dyDescent="0.3">
      <c r="A5" s="71"/>
      <c r="B5" s="76" t="s">
        <v>34</v>
      </c>
      <c r="C5" s="71"/>
      <c r="D5" s="71"/>
    </row>
    <row r="6" spans="1:8" ht="14.4" x14ac:dyDescent="0.3">
      <c r="A6" s="71"/>
      <c r="B6" s="76">
        <f>+Balance!A6</f>
        <v>45838</v>
      </c>
      <c r="C6" s="74"/>
      <c r="D6" s="71"/>
    </row>
    <row r="7" spans="1:8" ht="14.4" x14ac:dyDescent="0.3">
      <c r="A7" s="71"/>
      <c r="B7" s="76" t="s">
        <v>37</v>
      </c>
      <c r="C7" s="77"/>
      <c r="D7" s="71"/>
    </row>
    <row r="8" spans="1:8" ht="13.8" thickBot="1" x14ac:dyDescent="0.3"/>
    <row r="9" spans="1:8" ht="29.25" customHeight="1" thickBot="1" x14ac:dyDescent="0.3">
      <c r="A9" s="102" t="s">
        <v>69</v>
      </c>
      <c r="B9" s="87" t="str">
        <f>+PyG!B10</f>
        <v>Junio
2025</v>
      </c>
      <c r="C9" s="87" t="str">
        <f>+PyG!C10</f>
        <v>Junio
2024</v>
      </c>
      <c r="D9" s="87" t="s">
        <v>148</v>
      </c>
    </row>
    <row r="10" spans="1:8" ht="14.4" x14ac:dyDescent="0.25">
      <c r="A10" s="3" t="s">
        <v>25</v>
      </c>
      <c r="B10" s="135">
        <v>3562.2</v>
      </c>
      <c r="C10" s="135">
        <v>4133.9149596192765</v>
      </c>
      <c r="D10" s="135">
        <v>-571.71495961927667</v>
      </c>
      <c r="F10" s="58"/>
      <c r="G10" s="58"/>
      <c r="H10" s="58"/>
    </row>
    <row r="11" spans="1:8" ht="14.4" x14ac:dyDescent="0.25">
      <c r="A11" s="3" t="s">
        <v>139</v>
      </c>
      <c r="B11" s="135">
        <v>302.23537629712803</v>
      </c>
      <c r="C11" s="135">
        <v>269.03355220799898</v>
      </c>
      <c r="D11" s="135">
        <v>33.201824089129047</v>
      </c>
      <c r="F11" s="58"/>
      <c r="G11" s="58"/>
      <c r="H11" s="58"/>
    </row>
    <row r="12" spans="1:8" ht="14.4" x14ac:dyDescent="0.25">
      <c r="A12" s="3" t="s">
        <v>140</v>
      </c>
      <c r="B12" s="135">
        <v>2820.2349440499502</v>
      </c>
      <c r="C12" s="135">
        <v>2754.4194512255312</v>
      </c>
      <c r="D12" s="135">
        <v>65.815492824418925</v>
      </c>
      <c r="F12" s="58"/>
      <c r="G12" s="58"/>
      <c r="H12" s="58"/>
    </row>
    <row r="13" spans="1:8" ht="14.4" x14ac:dyDescent="0.25">
      <c r="A13" s="3" t="s">
        <v>141</v>
      </c>
      <c r="B13" s="135">
        <v>-60</v>
      </c>
      <c r="C13" s="135">
        <v>-43</v>
      </c>
      <c r="D13" s="135">
        <v>-17</v>
      </c>
      <c r="F13" s="58"/>
      <c r="G13" s="58"/>
      <c r="H13" s="58"/>
    </row>
    <row r="14" spans="1:8" ht="14.4" x14ac:dyDescent="0.25">
      <c r="A14" s="3" t="s">
        <v>142</v>
      </c>
      <c r="B14" s="135">
        <v>-40.1</v>
      </c>
      <c r="C14" s="135">
        <v>-1.1368135067493002</v>
      </c>
      <c r="D14" s="135">
        <v>-38.963186493250703</v>
      </c>
      <c r="F14" s="58"/>
      <c r="G14" s="58"/>
      <c r="H14" s="58"/>
    </row>
    <row r="15" spans="1:8" ht="14.4" x14ac:dyDescent="0.25">
      <c r="A15" s="3" t="s">
        <v>137</v>
      </c>
      <c r="B15" s="135">
        <v>24.8</v>
      </c>
      <c r="C15" s="135">
        <v>17</v>
      </c>
      <c r="D15" s="136">
        <v>7.8000000000000007</v>
      </c>
      <c r="F15" s="58"/>
      <c r="G15" s="58"/>
      <c r="H15" s="58"/>
    </row>
    <row r="16" spans="1:8" ht="14.4" x14ac:dyDescent="0.25">
      <c r="A16" s="3" t="s">
        <v>143</v>
      </c>
      <c r="B16" s="135">
        <v>88.8</v>
      </c>
      <c r="C16" s="135">
        <v>95</v>
      </c>
      <c r="D16" s="135">
        <v>-6.2000000000000028</v>
      </c>
      <c r="F16" s="58"/>
      <c r="G16" s="58"/>
      <c r="H16" s="58"/>
    </row>
    <row r="17" spans="1:8" ht="14.4" x14ac:dyDescent="0.25">
      <c r="A17" s="3" t="s">
        <v>144</v>
      </c>
      <c r="B17" s="136">
        <v>0</v>
      </c>
      <c r="C17" s="135">
        <v>35.496000000000002</v>
      </c>
      <c r="D17" s="135">
        <v>-35.496000000000002</v>
      </c>
      <c r="F17" s="58"/>
      <c r="G17" s="58"/>
      <c r="H17" s="58"/>
    </row>
    <row r="18" spans="1:8" ht="14.4" x14ac:dyDescent="0.25">
      <c r="A18" s="3" t="s">
        <v>145</v>
      </c>
      <c r="B18" s="135">
        <v>97.8</v>
      </c>
      <c r="C18" s="135">
        <v>-1336</v>
      </c>
      <c r="D18" s="135">
        <v>1433.8</v>
      </c>
      <c r="F18" s="58"/>
      <c r="G18" s="58"/>
      <c r="H18" s="58"/>
    </row>
    <row r="19" spans="1:8" x14ac:dyDescent="0.25">
      <c r="A19" s="88" t="s">
        <v>164</v>
      </c>
      <c r="B19" s="137">
        <v>6795.9703203470781</v>
      </c>
      <c r="C19" s="137">
        <v>5924.7271495460564</v>
      </c>
      <c r="D19" s="137">
        <v>871.24317080102173</v>
      </c>
      <c r="F19" s="58"/>
      <c r="G19" s="58"/>
      <c r="H19" s="58"/>
    </row>
    <row r="20" spans="1:8" s="49" customFormat="1" x14ac:dyDescent="0.25">
      <c r="A20" s="94"/>
      <c r="B20" s="138"/>
      <c r="C20" s="138"/>
      <c r="D20" s="138"/>
      <c r="F20" s="58"/>
      <c r="G20" s="58"/>
      <c r="H20" s="58"/>
    </row>
    <row r="21" spans="1:8" x14ac:dyDescent="0.25">
      <c r="A21" s="57" t="s">
        <v>146</v>
      </c>
      <c r="B21" s="179">
        <v>-479</v>
      </c>
      <c r="C21" s="179">
        <v>-459</v>
      </c>
      <c r="D21" s="179">
        <f>+B21-C21</f>
        <v>-20</v>
      </c>
      <c r="F21" s="58"/>
      <c r="G21" s="58"/>
      <c r="H21" s="58"/>
    </row>
    <row r="22" spans="1:8" x14ac:dyDescent="0.25">
      <c r="A22" s="57" t="s">
        <v>147</v>
      </c>
      <c r="B22" s="179">
        <f>+SUM(B23:B26)</f>
        <v>-5016</v>
      </c>
      <c r="C22" s="179">
        <f>+SUM(C23:C26)</f>
        <v>-636</v>
      </c>
      <c r="D22" s="179">
        <f t="shared" ref="D22:D30" si="0">+B22-C22</f>
        <v>-4380</v>
      </c>
      <c r="F22" s="58"/>
      <c r="G22" s="58"/>
      <c r="H22" s="58"/>
    </row>
    <row r="23" spans="1:8" ht="14.4" x14ac:dyDescent="0.25">
      <c r="A23" s="95" t="s">
        <v>138</v>
      </c>
      <c r="B23" s="180">
        <v>-5662</v>
      </c>
      <c r="C23" s="180">
        <v>-5276</v>
      </c>
      <c r="D23" s="180">
        <f t="shared" si="0"/>
        <v>-386</v>
      </c>
      <c r="F23" s="58"/>
      <c r="G23" s="58"/>
      <c r="H23" s="58"/>
    </row>
    <row r="24" spans="1:8" ht="14.4" x14ac:dyDescent="0.25">
      <c r="A24" s="95" t="s">
        <v>165</v>
      </c>
      <c r="B24" s="130">
        <v>2970</v>
      </c>
      <c r="C24" s="180">
        <v>5537</v>
      </c>
      <c r="D24" s="180">
        <f t="shared" si="0"/>
        <v>-2567</v>
      </c>
      <c r="F24" s="58"/>
      <c r="G24" s="58"/>
      <c r="H24" s="58"/>
    </row>
    <row r="25" spans="1:8" ht="14.4" x14ac:dyDescent="0.25">
      <c r="A25" s="95" t="s">
        <v>121</v>
      </c>
      <c r="B25" s="180">
        <v>-1524</v>
      </c>
      <c r="C25" s="180">
        <v>-897</v>
      </c>
      <c r="D25" s="180">
        <f t="shared" si="0"/>
        <v>-627</v>
      </c>
      <c r="F25" s="58"/>
      <c r="G25" s="58"/>
      <c r="H25" s="58"/>
    </row>
    <row r="26" spans="1:8" ht="14.4" x14ac:dyDescent="0.25">
      <c r="A26" s="104" t="s">
        <v>156</v>
      </c>
      <c r="B26" s="180">
        <v>-800</v>
      </c>
      <c r="C26" s="130">
        <v>0</v>
      </c>
      <c r="D26" s="180">
        <f t="shared" si="0"/>
        <v>-800</v>
      </c>
      <c r="F26" s="58"/>
      <c r="G26" s="58"/>
      <c r="H26" s="58"/>
    </row>
    <row r="27" spans="1:8" ht="14.4" x14ac:dyDescent="0.25">
      <c r="A27" s="3" t="s">
        <v>166</v>
      </c>
      <c r="B27" s="181">
        <v>-2178</v>
      </c>
      <c r="C27" s="130">
        <v>0</v>
      </c>
      <c r="D27" s="181">
        <f t="shared" si="0"/>
        <v>-2178</v>
      </c>
      <c r="F27" s="58"/>
      <c r="G27" s="58"/>
      <c r="H27" s="58"/>
    </row>
    <row r="28" spans="1:8" ht="14.4" x14ac:dyDescent="0.25">
      <c r="A28" s="3" t="s">
        <v>35</v>
      </c>
      <c r="B28" s="181">
        <v>1886</v>
      </c>
      <c r="C28" s="181">
        <v>-44</v>
      </c>
      <c r="D28" s="181">
        <f t="shared" si="0"/>
        <v>1930</v>
      </c>
      <c r="F28" s="58"/>
      <c r="G28" s="58"/>
      <c r="H28" s="58"/>
    </row>
    <row r="29" spans="1:8" ht="14.4" x14ac:dyDescent="0.25">
      <c r="A29" s="3" t="s">
        <v>84</v>
      </c>
      <c r="B29" s="181">
        <v>-2003</v>
      </c>
      <c r="C29" s="181">
        <v>-2106.7271495460564</v>
      </c>
      <c r="D29" s="181">
        <f t="shared" si="0"/>
        <v>103.72714954605635</v>
      </c>
      <c r="F29" s="58"/>
      <c r="G29" s="58"/>
      <c r="H29" s="58"/>
    </row>
    <row r="30" spans="1:8" x14ac:dyDescent="0.25">
      <c r="A30" s="88" t="s">
        <v>72</v>
      </c>
      <c r="B30" s="182">
        <f>+SUM(B19,B27:B29,B21:B22)</f>
        <v>-994.02967965292191</v>
      </c>
      <c r="C30" s="182">
        <f>+SUM(C19,C27:C29,C21:C22)</f>
        <v>2679</v>
      </c>
      <c r="D30" s="182">
        <f t="shared" si="0"/>
        <v>-3673.0296796529219</v>
      </c>
      <c r="F30" s="58"/>
      <c r="G30" s="58"/>
      <c r="H30" s="58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Javier García González</cp:lastModifiedBy>
  <cp:lastPrinted>2013-02-12T12:03:51Z</cp:lastPrinted>
  <dcterms:created xsi:type="dcterms:W3CDTF">2008-07-23T13:57:08Z</dcterms:created>
  <dcterms:modified xsi:type="dcterms:W3CDTF">2025-07-22T10:52:19Z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2024-02-20T12:38:20Z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8bb70e50-87b7-4a9d-93c7-0341606272ed</vt:lpwstr>
  </property>
  <property fmtid="{D5CDD505-2E9C-101B-9397-08002B2CF9AE}" pid="14" name="MSIP_Label_019c027e-33b7-45fc-a572-8ffa5d09ec36_ContentBits">
    <vt:lpwstr>2</vt:lpwstr>
  </property>
</Properties>
</file>