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SULTADOS\2025\Q4 2025\DEFINITIVOS\"/>
    </mc:Choice>
  </mc:AlternateContent>
  <xr:revisionPtr revIDLastSave="0" documentId="13_ncr:1_{2E7A222E-B096-4484-8110-5E8BB5CDFF5E}" xr6:coauthVersionLast="47" xr6:coauthVersionMax="47" xr10:uidLastSave="{00000000-0000-0000-0000-000000000000}"/>
  <bookViews>
    <workbookView xWindow="-108" yWindow="-108" windowWidth="23256" windowHeight="12456" tabRatio="778" activeTab="8" xr2:uid="{00000000-000D-0000-FFFF-FFFF00000000}"/>
  </bookViews>
  <sheets>
    <sheet name="Balance" sheetId="7" r:id="rId1"/>
    <sheet name="PyG" sheetId="1" r:id="rId2"/>
    <sheet name="PyG Ajustada" sheetId="14" r:id="rId3"/>
    <sheet name="Negocios" sheetId="3" r:id="rId4"/>
    <sheet name="Redes" sheetId="9" r:id="rId5"/>
    <sheet name="Prod. de Electrcidad y Clientes" sheetId="10" r:id="rId6"/>
    <sheet name="Cuenta por Países" sheetId="12" r:id="rId7"/>
    <sheet name="Trimestrales" sheetId="13" r:id="rId8"/>
    <sheet name="EOAF" sheetId="5" r:id="rId9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3" i="7" l="1"/>
  <c r="C93" i="7"/>
  <c r="B93" i="7"/>
  <c r="D45" i="7"/>
  <c r="C45" i="7"/>
  <c r="B45" i="7"/>
  <c r="D19" i="5"/>
  <c r="D18" i="5"/>
  <c r="D17" i="5"/>
  <c r="D16" i="5"/>
  <c r="D15" i="5"/>
  <c r="D14" i="5"/>
  <c r="D13" i="5"/>
  <c r="D12" i="5"/>
  <c r="D11" i="5"/>
  <c r="D10" i="5"/>
  <c r="D30" i="5"/>
  <c r="D29" i="5"/>
  <c r="D28" i="5"/>
  <c r="D27" i="5"/>
  <c r="D26" i="5"/>
  <c r="D25" i="5"/>
  <c r="D24" i="5"/>
  <c r="D23" i="5"/>
  <c r="D22" i="5"/>
  <c r="D21" i="5"/>
  <c r="D31" i="5"/>
  <c r="C31" i="5"/>
  <c r="B31" i="5"/>
  <c r="C22" i="5"/>
  <c r="A6" i="14" l="1"/>
  <c r="B22" i="5" l="1"/>
  <c r="C6" i="12" l="1"/>
  <c r="C9" i="5" l="1"/>
  <c r="B9" i="5"/>
  <c r="B6" i="5" l="1"/>
  <c r="C6" i="10" l="1"/>
  <c r="B6" i="9"/>
  <c r="C6" i="3"/>
  <c r="A6" i="1"/>
  <c r="A9" i="10" l="1"/>
</calcChain>
</file>

<file path=xl/sharedStrings.xml><?xml version="1.0" encoding="utf-8"?>
<sst xmlns="http://schemas.openxmlformats.org/spreadsheetml/2006/main" count="399" uniqueCount="181">
  <si>
    <t>%</t>
  </si>
  <si>
    <t xml:space="preserve"> INGRESOS</t>
  </si>
  <si>
    <t xml:space="preserve"> APROVISIONAMIENTOS</t>
  </si>
  <si>
    <t>MARGEN BRUTO</t>
  </si>
  <si>
    <t>GASTO OPERATIVO NETO</t>
  </si>
  <si>
    <t xml:space="preserve">     Personal</t>
  </si>
  <si>
    <t xml:space="preserve">     Trabajos para el inmovilizado</t>
  </si>
  <si>
    <t xml:space="preserve">     Servicio exterior</t>
  </si>
  <si>
    <t>TRIBUTOS</t>
  </si>
  <si>
    <t>EBITDA</t>
  </si>
  <si>
    <t xml:space="preserve"> AMORTIZACIONES y PROVISIONES</t>
  </si>
  <si>
    <t>RDO. FINANCIERO</t>
  </si>
  <si>
    <t xml:space="preserve"> Impuesto sobre sociedades</t>
  </si>
  <si>
    <t>BENEFICIO NETO</t>
  </si>
  <si>
    <t>BALANCE DE SITUACIÓN</t>
  </si>
  <si>
    <t>Variación</t>
  </si>
  <si>
    <t>TOTAL ACTIVO</t>
  </si>
  <si>
    <t>Aprovisionamientos</t>
  </si>
  <si>
    <t xml:space="preserve">GASTOS OPERATIVOS NETOS </t>
  </si>
  <si>
    <t xml:space="preserve">     Servicio Exterior</t>
  </si>
  <si>
    <t>Amortiz. y Provisiones</t>
  </si>
  <si>
    <t>EBIT / Bº Explotación</t>
  </si>
  <si>
    <t>Resultado Financiero</t>
  </si>
  <si>
    <t>De sociedades por el método de participación</t>
  </si>
  <si>
    <t>I.S. y minoritarios</t>
  </si>
  <si>
    <t>Beneficio Neto</t>
  </si>
  <si>
    <t xml:space="preserve"> Ingresos</t>
  </si>
  <si>
    <t xml:space="preserve"> Aprovisionamientos</t>
  </si>
  <si>
    <t>Amortizaciones, provisiones y otras</t>
  </si>
  <si>
    <t xml:space="preserve"> Resultado Financiero</t>
  </si>
  <si>
    <t xml:space="preserve"> De sociedades por método participación</t>
  </si>
  <si>
    <t>BENEFICIO ANTES IMPUESTOS</t>
  </si>
  <si>
    <t xml:space="preserve"> Impuesto sociedades y minoritarios</t>
  </si>
  <si>
    <t xml:space="preserve">   ESTADO DE ORIGEN Y APLICACIÓN DE FONDOS</t>
  </si>
  <si>
    <t>Diferencias de conversión</t>
  </si>
  <si>
    <t xml:space="preserve">(No Auditados) </t>
  </si>
  <si>
    <t>(No Auditados)</t>
  </si>
  <si>
    <t>CUENTA DE PÉRDIDAS Y GANANCIAS</t>
  </si>
  <si>
    <t>Otros Negocios</t>
  </si>
  <si>
    <t>ESPAÑA</t>
  </si>
  <si>
    <t>REINO UNIDO</t>
  </si>
  <si>
    <t xml:space="preserve">  </t>
  </si>
  <si>
    <t>EEUU</t>
  </si>
  <si>
    <t>ACTIVOS NO CORRIENTES:</t>
  </si>
  <si>
    <t>Activo Intangible</t>
  </si>
  <si>
    <t>Inversiones inmobiliarias</t>
  </si>
  <si>
    <t>Propiedad, planta y equipo</t>
  </si>
  <si>
    <t>Inversiones financieras no corrientes</t>
  </si>
  <si>
    <t>Impuestos diferidos activos</t>
  </si>
  <si>
    <t>ACTIVOS CORRIENTES:</t>
  </si>
  <si>
    <t>Combustible nuclear</t>
  </si>
  <si>
    <t>Existencias</t>
  </si>
  <si>
    <t>Inversiones financieras corrientes</t>
  </si>
  <si>
    <t>Activos por impuestos corrientes</t>
  </si>
  <si>
    <t>PATRIMONIO NETO:</t>
  </si>
  <si>
    <t>De la sociedad dominante</t>
  </si>
  <si>
    <t>PASIVOS NO CORRIENTES:</t>
  </si>
  <si>
    <t>Impuestos diferidos pasivos</t>
  </si>
  <si>
    <t>PASIVOS CORRIENTES:</t>
  </si>
  <si>
    <t>Pasivos por impuestos corrientes</t>
  </si>
  <si>
    <t>Otros pasivos corrientes</t>
  </si>
  <si>
    <t>BRASIL</t>
  </si>
  <si>
    <t>Gastos Financieros</t>
  </si>
  <si>
    <t>Ingresos Financieros</t>
  </si>
  <si>
    <t>Efectivo y otros medios equivalentes</t>
  </si>
  <si>
    <t>TOTAL PATRIMONIO NETO Y PASIVO</t>
  </si>
  <si>
    <t>(No Auditado)</t>
  </si>
  <si>
    <t>(No Auditada)</t>
  </si>
  <si>
    <t>M Eur</t>
  </si>
  <si>
    <t>NEGOCIO REDES</t>
  </si>
  <si>
    <t>Redes</t>
  </si>
  <si>
    <t>Disminución/(Aumento) en deuda neta</t>
  </si>
  <si>
    <t>EBIT</t>
  </si>
  <si>
    <t>BAI</t>
  </si>
  <si>
    <t>Cifra de Negocios</t>
  </si>
  <si>
    <t>B.A.I.</t>
  </si>
  <si>
    <t xml:space="preserve"> De sociedades por el método participación</t>
  </si>
  <si>
    <t>MÉXICO</t>
  </si>
  <si>
    <t>CUENTA DE PÉRDIDAS Y GANANCIAS POR NEGOCIOS</t>
  </si>
  <si>
    <t xml:space="preserve"> Minoritarios</t>
  </si>
  <si>
    <t>PATRIMONIO NETO Y PASIVO</t>
  </si>
  <si>
    <t>ACTIVO</t>
  </si>
  <si>
    <t>Otros pasivos no corrientes</t>
  </si>
  <si>
    <t>Otras variaciones</t>
  </si>
  <si>
    <t>Deudores comerciales y otros activos no corrientes</t>
  </si>
  <si>
    <t>Deudores comerciales y otros activos corrientes</t>
  </si>
  <si>
    <t>Instalaciones cedidas y financiadas por terceros</t>
  </si>
  <si>
    <t>Pasivos financieros no corrientes</t>
  </si>
  <si>
    <t xml:space="preserve">  Deudas con entidades de crédito y obligaciones u otros valores negociables</t>
  </si>
  <si>
    <t xml:space="preserve">  Instrumentos de capital con características de pasivo financiero</t>
  </si>
  <si>
    <t xml:space="preserve">  Instrumentos financieros derivados</t>
  </si>
  <si>
    <t xml:space="preserve">  Arrendamientos </t>
  </si>
  <si>
    <t>Pasivos financieros corrientes</t>
  </si>
  <si>
    <t>De participaciones no dominantes</t>
  </si>
  <si>
    <t xml:space="preserve">     Otros resultados de explotación</t>
  </si>
  <si>
    <t xml:space="preserve">  Fondo de comercio</t>
  </si>
  <si>
    <t xml:space="preserve">  Otros activos intangibles</t>
  </si>
  <si>
    <t xml:space="preserve">  Propiedad, planta y equipo en explotación</t>
  </si>
  <si>
    <t xml:space="preserve">  Propiedad, planta y equipo en curso</t>
  </si>
  <si>
    <t>Activo por derechos de uso</t>
  </si>
  <si>
    <t xml:space="preserve">  Participaciones contabilizadas por el método de participación</t>
  </si>
  <si>
    <t xml:space="preserve">  Cartera de valores no corrientes</t>
  </si>
  <si>
    <t xml:space="preserve">  Otras inversiones financieras no corrientes</t>
  </si>
  <si>
    <t xml:space="preserve">  Activos por impuestos corrientes</t>
  </si>
  <si>
    <t xml:space="preserve">  Otras cuentas a cobrar a Administraciones Públicas</t>
  </si>
  <si>
    <t xml:space="preserve">  Deudores comerciales y otros activos corrientes</t>
  </si>
  <si>
    <t xml:space="preserve">  Otras inversiones financieras corrientes</t>
  </si>
  <si>
    <t>Subvenciones de capital</t>
  </si>
  <si>
    <t>Provisiones no corrientes</t>
  </si>
  <si>
    <t xml:space="preserve">  Provisiones para pensiones y obligaciones similares </t>
  </si>
  <si>
    <t xml:space="preserve">  Otras provisiones</t>
  </si>
  <si>
    <t>Provisiones corrientes</t>
  </si>
  <si>
    <t xml:space="preserve">  Provisiones para pensiones y obligaciones similares</t>
  </si>
  <si>
    <t xml:space="preserve">  Acreedores comerciales </t>
  </si>
  <si>
    <t xml:space="preserve">  Otros pasivos financieros corrientes</t>
  </si>
  <si>
    <t xml:space="preserve">  Pasivos por impuestos corrientes</t>
  </si>
  <si>
    <t xml:space="preserve">  Otras cuentas a pagar a Administraciones Públicas</t>
  </si>
  <si>
    <t xml:space="preserve">  Otros pasivos corrientes</t>
  </si>
  <si>
    <t>Activos mantenidos para su enajenación</t>
  </si>
  <si>
    <t>NEGOCIO PRODUCCIÓN DE ELECTRICIDAD Y CLIENTES</t>
  </si>
  <si>
    <t>Inversión autocartera</t>
  </si>
  <si>
    <t>Pasivos vinculados con activos mantenidos para su enajenación</t>
  </si>
  <si>
    <t>MEXICO</t>
  </si>
  <si>
    <t>CUENTA POR PAÍSES</t>
  </si>
  <si>
    <t>Diciembre</t>
  </si>
  <si>
    <t>RdM</t>
  </si>
  <si>
    <t>(*) A pesar de que el sujeto pasivo sobre el que se aplica el gravamen del 1,2% sobre ventas en España es Iberdrola, S.A., con el fin de un mejor análisis, se incluye dentro del negocio de Producción y Electricidad en España al ser el único negocio afectado por dicho gravamen.</t>
  </si>
  <si>
    <t>ESPAÑA (*)</t>
  </si>
  <si>
    <t>Corporación y Ajustes (*)</t>
  </si>
  <si>
    <t xml:space="preserve">  Capital suscrito</t>
  </si>
  <si>
    <t xml:space="preserve">  Ajustes por cambio de valor</t>
  </si>
  <si>
    <t xml:space="preserve">  Otras reservas</t>
  </si>
  <si>
    <t xml:space="preserve">  Acciones propias en cartera</t>
  </si>
  <si>
    <t xml:space="preserve">  Diferencias de conversión</t>
  </si>
  <si>
    <t xml:space="preserve">  Resultado neto del periodo</t>
  </si>
  <si>
    <t>De obligaciones perpetuas subordinadas</t>
  </si>
  <si>
    <t>Dividendo sociedades equity</t>
  </si>
  <si>
    <t>Inversiones Brutas</t>
  </si>
  <si>
    <t>Minoritarios (+)</t>
  </si>
  <si>
    <t>Amortiz y Provisiones (+)</t>
  </si>
  <si>
    <t>Ingresos a Distribuir</t>
  </si>
  <si>
    <t>Beneficio sociedades equity</t>
  </si>
  <si>
    <t>Actualización Financiera Provisiones</t>
  </si>
  <si>
    <t>Deducibilidad Fiscal Fondo de Comercio</t>
  </si>
  <si>
    <t>Otros ajustes P&amp;L (+)</t>
  </si>
  <si>
    <t>Pago de dividendos accionistas Iberdrola</t>
  </si>
  <si>
    <t>Total aplicaciones de Cash Flow:</t>
  </si>
  <si>
    <t>Var</t>
  </si>
  <si>
    <t>Arrendamientos</t>
  </si>
  <si>
    <t xml:space="preserve">  Otros pasivos financieros  no corrientes</t>
  </si>
  <si>
    <t>Producción de Electricidad y Clientes(*)</t>
  </si>
  <si>
    <t xml:space="preserve"> RDO. SOCIEDADES MÉTODO DE PARTICIPACIÓN</t>
  </si>
  <si>
    <t xml:space="preserve">ESPAÑA </t>
  </si>
  <si>
    <t>Producción de Electricidad y Clientes</t>
  </si>
  <si>
    <t>Bono Híbrido</t>
  </si>
  <si>
    <t>Corporación y Ajustes</t>
  </si>
  <si>
    <t xml:space="preserve"> FFO </t>
  </si>
  <si>
    <t>Desinversiones y transacciones con minoritarios</t>
  </si>
  <si>
    <t>CUENTA DE PÉRDIDAS Y GANANCIAS POR TRIMESTRE</t>
  </si>
  <si>
    <t xml:space="preserve"> ENE-MAR 2024</t>
  </si>
  <si>
    <t xml:space="preserve"> ABR-JUN 2024</t>
  </si>
  <si>
    <t>GASTOS OPERATIVOS NETOS</t>
  </si>
  <si>
    <t>Gastos Financiero</t>
  </si>
  <si>
    <t>Ingreso Financiero</t>
  </si>
  <si>
    <t>RDO. SOCIEDADES MÉTODO DE PARTICIPACIÓN</t>
  </si>
  <si>
    <t xml:space="preserve"> ENE-MAR 2025</t>
  </si>
  <si>
    <t xml:space="preserve"> ABR-JUN 2025</t>
  </si>
  <si>
    <t xml:space="preserve">M Eur </t>
  </si>
  <si>
    <t xml:space="preserve"> JUL-SEPT 2024</t>
  </si>
  <si>
    <t xml:space="preserve"> JUL-SEPT 2025</t>
  </si>
  <si>
    <t>Ampliación de capital</t>
  </si>
  <si>
    <t>CUENTA DE PÉRDIDAS Y GANANCIAS AJUSTADA</t>
  </si>
  <si>
    <t>Diciembre
2025</t>
  </si>
  <si>
    <t>Diciembre
2024</t>
  </si>
  <si>
    <t xml:space="preserve"> Diciembre 2025</t>
  </si>
  <si>
    <t xml:space="preserve"> Diciembre 2024</t>
  </si>
  <si>
    <t>Diciembre 2025</t>
  </si>
  <si>
    <t>Diciembre 2024</t>
  </si>
  <si>
    <t>OCT-DIC 2024</t>
  </si>
  <si>
    <t>OCT-DIC 2025</t>
  </si>
  <si>
    <t>Inversiones no orgánicas (ENW, minoritarios Previ)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</si>
</sst>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mmm\-yyyy"/>
    <numFmt numFmtId="166" formatCode="0.0"/>
    <numFmt numFmtId="167" formatCode="#,###.0;\(#,###.0\)"/>
    <numFmt numFmtId="168" formatCode="#,###.0;\(\-#,###.0\)"/>
    <numFmt numFmtId="169" formatCode="_-* #,##0.00\ [$€]_-;\-* #,##0.00\ [$€]_-;_-* &quot;-&quot;??\ [$€]_-;_-@_-"/>
    <numFmt numFmtId="170" formatCode="[$-F800]dddd\,\ mmmm\ dd\,\ yyyy"/>
    <numFmt numFmtId="171" formatCode="#,##0.000"/>
    <numFmt numFmtId="172" formatCode="_-* #,##0\ _€_-;\-* #,##0\ _€_-;_-* &quot;-&quot;??\ _€_-;_-@_-"/>
    <numFmt numFmtId="173" formatCode="[$-C0A]mmm\-yy;@"/>
    <numFmt numFmtId="174" formatCode="#,##0.0;\(#,##0.0\);&quot;-&quot;"/>
    <numFmt numFmtId="175" formatCode="#,##0.0"/>
    <numFmt numFmtId="176" formatCode="0.0%"/>
    <numFmt numFmtId="177" formatCode="#,##0;\(#,##0\);&quot;-&quot;"/>
  </numFmts>
  <fonts count="3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0"/>
      <color theme="1"/>
      <name val="Arial"/>
      <family val="2"/>
    </font>
    <font>
      <sz val="12"/>
      <name val="TrueOptima"/>
    </font>
    <font>
      <sz val="10"/>
      <color theme="1"/>
      <name val="IberPangea"/>
      <family val="2"/>
    </font>
    <font>
      <b/>
      <i/>
      <sz val="14"/>
      <color indexed="17"/>
      <name val="IberPangea"/>
      <family val="2"/>
    </font>
    <font>
      <b/>
      <sz val="10"/>
      <color indexed="9"/>
      <name val="IberPangea"/>
      <family val="2"/>
    </font>
    <font>
      <sz val="10"/>
      <name val="IberPangea"/>
      <family val="2"/>
    </font>
    <font>
      <b/>
      <sz val="10"/>
      <color theme="0"/>
      <name val="IberPangea"/>
      <family val="2"/>
    </font>
    <font>
      <b/>
      <i/>
      <sz val="14"/>
      <color rgb="FF008000"/>
      <name val="IberPangea"/>
      <family val="2"/>
    </font>
    <font>
      <b/>
      <sz val="10"/>
      <name val="IberPangea"/>
      <family val="2"/>
    </font>
    <font>
      <sz val="9"/>
      <name val="IberPangea"/>
      <family val="2"/>
    </font>
    <font>
      <b/>
      <sz val="10"/>
      <color rgb="FFFFFFFF"/>
      <name val="IberPangea"/>
      <family val="2"/>
    </font>
    <font>
      <sz val="8"/>
      <name val="IberPangea"/>
      <family val="2"/>
    </font>
    <font>
      <i/>
      <sz val="10"/>
      <name val="IberPangea"/>
      <family val="2"/>
    </font>
    <font>
      <b/>
      <i/>
      <sz val="14"/>
      <color indexed="55"/>
      <name val="IberPangea"/>
      <family val="2"/>
    </font>
    <font>
      <b/>
      <i/>
      <sz val="14"/>
      <color indexed="9"/>
      <name val="IberPangea"/>
      <family val="2"/>
    </font>
    <font>
      <sz val="10"/>
      <color rgb="FF000000"/>
      <name val="IberPangea"/>
      <family val="2"/>
    </font>
    <font>
      <i/>
      <sz val="10"/>
      <color indexed="8"/>
      <name val="IberPangea"/>
      <family val="2"/>
    </font>
    <font>
      <sz val="10"/>
      <color indexed="9"/>
      <name val="IberPangea"/>
      <family val="2"/>
    </font>
    <font>
      <b/>
      <sz val="10"/>
      <color theme="1"/>
      <name val="IberPangea"/>
      <family val="2"/>
    </font>
    <font>
      <sz val="11"/>
      <color rgb="FF00A443"/>
      <name val="IberPangea"/>
      <family val="2"/>
    </font>
    <font>
      <b/>
      <i/>
      <sz val="11"/>
      <color rgb="FF00A443"/>
      <name val="IberPangea"/>
      <family val="2"/>
    </font>
    <font>
      <b/>
      <sz val="10"/>
      <color rgb="FF00A443"/>
      <name val="IberPangea"/>
      <family val="2"/>
    </font>
    <font>
      <b/>
      <sz val="9"/>
      <color rgb="FFFFFFFF"/>
      <name val="IberPangea"/>
      <family val="2"/>
    </font>
    <font>
      <sz val="9"/>
      <color theme="1"/>
      <name val="IberPangea"/>
      <family val="2"/>
    </font>
    <font>
      <b/>
      <i/>
      <sz val="9"/>
      <color rgb="FF00A443"/>
      <name val="IberPangea"/>
      <family val="2"/>
    </font>
    <font>
      <b/>
      <i/>
      <sz val="9"/>
      <color rgb="FF008000"/>
      <name val="IberPangea"/>
      <family val="2"/>
    </font>
    <font>
      <b/>
      <i/>
      <sz val="9"/>
      <name val="IberPangea"/>
      <family val="2"/>
    </font>
    <font>
      <b/>
      <sz val="9"/>
      <color indexed="9"/>
      <name val="IberPangea"/>
      <family val="2"/>
    </font>
    <font>
      <b/>
      <sz val="9"/>
      <name val="IberPangea"/>
      <family val="2"/>
    </font>
    <font>
      <b/>
      <sz val="9"/>
      <color rgb="FF00A443"/>
      <name val="IberPangea"/>
      <family val="2"/>
    </font>
    <font>
      <sz val="9"/>
      <color indexed="9"/>
      <name val="IberPangea"/>
      <family val="2"/>
    </font>
    <font>
      <b/>
      <sz val="9"/>
      <color theme="0"/>
      <name val="IberPangea"/>
      <family val="2"/>
    </font>
    <font>
      <b/>
      <sz val="9"/>
      <color theme="1"/>
      <name val="IberPangea"/>
      <family val="2"/>
    </font>
    <font>
      <i/>
      <sz val="9"/>
      <name val="IberPangea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A443"/>
        <bgColor theme="0"/>
      </patternFill>
    </fill>
    <fill>
      <patternFill patternType="solid">
        <fgColor rgb="FF00A443"/>
        <bgColor rgb="FFFFFFFF"/>
      </patternFill>
    </fill>
    <fill>
      <patternFill patternType="solid">
        <fgColor rgb="FF00A443"/>
        <bgColor indexed="64"/>
      </patternFill>
    </fill>
    <fill>
      <patternFill patternType="solid">
        <fgColor rgb="FFCEE9DE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20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2" fillId="0" borderId="0"/>
    <xf numFmtId="44" fontId="2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170" fontId="5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2" fillId="0" borderId="0"/>
    <xf numFmtId="0" fontId="4" fillId="0" borderId="0"/>
    <xf numFmtId="43" fontId="2" fillId="0" borderId="0" applyFont="0" applyFill="0" applyBorder="0" applyAlignment="0" applyProtection="0"/>
  </cellStyleXfs>
  <cellXfs count="192">
    <xf numFmtId="0" fontId="0" fillId="0" borderId="0" xfId="0"/>
    <xf numFmtId="0" fontId="6" fillId="0" borderId="0" xfId="0" applyFont="1"/>
    <xf numFmtId="165" fontId="7" fillId="2" borderId="0" xfId="0" applyNumberFormat="1" applyFont="1" applyFill="1" applyAlignment="1">
      <alignment horizontal="center"/>
    </xf>
    <xf numFmtId="0" fontId="11" fillId="2" borderId="0" xfId="0" applyFont="1" applyFill="1" applyAlignment="1">
      <alignment horizontal="centerContinuous"/>
    </xf>
    <xf numFmtId="0" fontId="9" fillId="2" borderId="0" xfId="0" applyFont="1" applyFill="1"/>
    <xf numFmtId="169" fontId="13" fillId="4" borderId="1" xfId="0" applyNumberFormat="1" applyFont="1" applyFill="1" applyBorder="1" applyAlignment="1">
      <alignment vertical="center"/>
    </xf>
    <xf numFmtId="174" fontId="13" fillId="4" borderId="0" xfId="0" applyNumberFormat="1" applyFont="1" applyFill="1" applyAlignment="1">
      <alignment horizontal="center" vertical="center"/>
    </xf>
    <xf numFmtId="174" fontId="13" fillId="4" borderId="0" xfId="0" applyNumberFormat="1" applyFont="1" applyFill="1" applyAlignment="1">
      <alignment horizontal="center" vertical="justify"/>
    </xf>
    <xf numFmtId="169" fontId="15" fillId="4" borderId="1" xfId="0" applyNumberFormat="1" applyFont="1" applyFill="1" applyBorder="1" applyAlignment="1">
      <alignment vertical="center"/>
    </xf>
    <xf numFmtId="3" fontId="16" fillId="0" borderId="0" xfId="1" applyNumberFormat="1" applyFont="1" applyFill="1" applyBorder="1" applyAlignment="1">
      <alignment horizontal="left" indent="2"/>
    </xf>
    <xf numFmtId="0" fontId="17" fillId="2" borderId="0" xfId="0" applyFont="1" applyFill="1" applyAlignment="1">
      <alignment horizontal="centerContinuous"/>
    </xf>
    <xf numFmtId="0" fontId="12" fillId="0" borderId="0" xfId="0" applyFont="1"/>
    <xf numFmtId="0" fontId="13" fillId="3" borderId="0" xfId="0" applyFont="1" applyFill="1" applyBorder="1" applyAlignment="1">
      <alignment vertical="center"/>
    </xf>
    <xf numFmtId="174" fontId="13" fillId="4" borderId="0" xfId="0" applyNumberFormat="1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vertical="center"/>
    </xf>
    <xf numFmtId="174" fontId="15" fillId="4" borderId="0" xfId="0" applyNumberFormat="1" applyFont="1" applyFill="1" applyBorder="1" applyAlignment="1">
      <alignment horizontal="center" vertical="center"/>
    </xf>
    <xf numFmtId="3" fontId="13" fillId="0" borderId="0" xfId="1" applyNumberFormat="1" applyFont="1" applyFill="1" applyBorder="1" applyAlignment="1">
      <alignment horizontal="left" indent="2"/>
    </xf>
    <xf numFmtId="165" fontId="7" fillId="2" borderId="0" xfId="0" quotePrefix="1" applyNumberFormat="1" applyFont="1" applyFill="1" applyAlignment="1">
      <alignment horizontal="center"/>
    </xf>
    <xf numFmtId="167" fontId="6" fillId="0" borderId="0" xfId="0" applyNumberFormat="1" applyFont="1"/>
    <xf numFmtId="0" fontId="7" fillId="2" borderId="0" xfId="0" applyFont="1" applyFill="1" applyAlignment="1">
      <alignment horizontal="centerContinuous"/>
    </xf>
    <xf numFmtId="165" fontId="18" fillId="0" borderId="0" xfId="0" applyNumberFormat="1" applyFont="1" applyFill="1" applyAlignment="1">
      <alignment horizontal="left"/>
    </xf>
    <xf numFmtId="166" fontId="17" fillId="2" borderId="0" xfId="0" applyNumberFormat="1" applyFont="1" applyFill="1" applyAlignment="1">
      <alignment horizontal="centerContinuous"/>
    </xf>
    <xf numFmtId="166" fontId="12" fillId="2" borderId="0" xfId="0" applyNumberFormat="1" applyFont="1" applyFill="1"/>
    <xf numFmtId="10" fontId="12" fillId="2" borderId="0" xfId="3" applyNumberFormat="1" applyFont="1" applyFill="1"/>
    <xf numFmtId="0" fontId="13" fillId="3" borderId="1" xfId="0" applyFont="1" applyFill="1" applyBorder="1" applyAlignment="1">
      <alignment vertical="center"/>
    </xf>
    <xf numFmtId="0" fontId="15" fillId="3" borderId="1" xfId="0" applyFont="1" applyFill="1" applyBorder="1" applyAlignment="1">
      <alignment vertical="center"/>
    </xf>
    <xf numFmtId="0" fontId="6" fillId="0" borderId="0" xfId="0" applyFont="1" applyFill="1" applyBorder="1"/>
    <xf numFmtId="0" fontId="13" fillId="3" borderId="0" xfId="0" applyFont="1" applyFill="1" applyBorder="1" applyAlignment="1">
      <alignment vertical="top"/>
    </xf>
    <xf numFmtId="174" fontId="13" fillId="4" borderId="0" xfId="0" applyNumberFormat="1" applyFont="1" applyFill="1" applyBorder="1" applyAlignment="1">
      <alignment horizontal="center" vertical="top"/>
    </xf>
    <xf numFmtId="0" fontId="13" fillId="3" borderId="0" xfId="0" applyFont="1" applyFill="1" applyBorder="1"/>
    <xf numFmtId="0" fontId="15" fillId="3" borderId="0" xfId="0" applyFont="1" applyFill="1" applyBorder="1"/>
    <xf numFmtId="166" fontId="9" fillId="2" borderId="0" xfId="0" applyNumberFormat="1" applyFont="1" applyFill="1"/>
    <xf numFmtId="10" fontId="9" fillId="2" borderId="0" xfId="3" applyNumberFormat="1" applyFont="1" applyFill="1"/>
    <xf numFmtId="0" fontId="9" fillId="2" borderId="0" xfId="0" applyFont="1" applyFill="1" applyBorder="1"/>
    <xf numFmtId="0" fontId="12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13" fillId="3" borderId="0" xfId="0" applyFont="1" applyFill="1" applyAlignment="1">
      <alignment vertical="center"/>
    </xf>
    <xf numFmtId="14" fontId="12" fillId="3" borderId="0" xfId="0" applyNumberFormat="1" applyFont="1" applyFill="1" applyAlignment="1">
      <alignment vertical="center"/>
    </xf>
    <xf numFmtId="0" fontId="19" fillId="0" borderId="0" xfId="2" applyFont="1" applyFill="1" applyBorder="1"/>
    <xf numFmtId="171" fontId="19" fillId="0" borderId="0" xfId="2" applyNumberFormat="1" applyFont="1" applyFill="1" applyBorder="1"/>
    <xf numFmtId="171" fontId="9" fillId="4" borderId="0" xfId="0" applyNumberFormat="1" applyFont="1" applyFill="1" applyBorder="1"/>
    <xf numFmtId="0" fontId="20" fillId="2" borderId="0" xfId="18" applyFont="1" applyFill="1" applyAlignment="1">
      <alignment horizontal="right"/>
    </xf>
    <xf numFmtId="3" fontId="12" fillId="0" borderId="0" xfId="1" applyNumberFormat="1" applyFont="1" applyFill="1" applyBorder="1" applyAlignment="1">
      <alignment horizontal="left"/>
    </xf>
    <xf numFmtId="3" fontId="6" fillId="0" borderId="0" xfId="18" applyNumberFormat="1" applyFont="1"/>
    <xf numFmtId="172" fontId="6" fillId="0" borderId="0" xfId="0" applyNumberFormat="1" applyFont="1"/>
    <xf numFmtId="3" fontId="12" fillId="0" borderId="0" xfId="1" applyNumberFormat="1" applyFont="1" applyFill="1" applyBorder="1" applyAlignment="1">
      <alignment horizontal="left" indent="1"/>
    </xf>
    <xf numFmtId="3" fontId="9" fillId="0" borderId="0" xfId="1" applyNumberFormat="1" applyFont="1" applyFill="1" applyBorder="1" applyAlignment="1">
      <alignment horizontal="left" indent="2"/>
    </xf>
    <xf numFmtId="3" fontId="22" fillId="0" borderId="0" xfId="1" applyNumberFormat="1" applyFont="1" applyFill="1" applyBorder="1" applyAlignment="1">
      <alignment horizontal="left" indent="1"/>
    </xf>
    <xf numFmtId="0" fontId="6" fillId="0" borderId="0" xfId="0" applyFont="1" applyFill="1"/>
    <xf numFmtId="3" fontId="9" fillId="0" borderId="0" xfId="1" applyNumberFormat="1" applyFont="1" applyFill="1" applyBorder="1" applyAlignment="1"/>
    <xf numFmtId="3" fontId="9" fillId="0" borderId="0" xfId="1" applyNumberFormat="1" applyFont="1" applyFill="1" applyBorder="1" applyAlignment="1">
      <alignment horizontal="right"/>
    </xf>
    <xf numFmtId="169" fontId="8" fillId="6" borderId="0" xfId="17" applyFont="1" applyFill="1" applyAlignment="1">
      <alignment horizontal="center" vertical="center"/>
    </xf>
    <xf numFmtId="3" fontId="10" fillId="6" borderId="0" xfId="17" applyNumberFormat="1" applyFont="1" applyFill="1"/>
    <xf numFmtId="3" fontId="10" fillId="6" borderId="0" xfId="17" applyNumberFormat="1" applyFont="1" applyFill="1" applyAlignment="1">
      <alignment horizontal="right"/>
    </xf>
    <xf numFmtId="172" fontId="6" fillId="5" borderId="0" xfId="0" applyNumberFormat="1" applyFont="1" applyFill="1"/>
    <xf numFmtId="0" fontId="6" fillId="5" borderId="0" xfId="0" applyFont="1" applyFill="1"/>
    <xf numFmtId="0" fontId="22" fillId="0" borderId="0" xfId="0" applyFont="1"/>
    <xf numFmtId="3" fontId="6" fillId="0" borderId="0" xfId="0" applyNumberFormat="1" applyFont="1"/>
    <xf numFmtId="3" fontId="8" fillId="7" borderId="0" xfId="17" applyNumberFormat="1" applyFont="1" applyFill="1" applyAlignment="1">
      <alignment horizontal="center"/>
    </xf>
    <xf numFmtId="0" fontId="8" fillId="7" borderId="0" xfId="17" applyNumberFormat="1" applyFont="1" applyFill="1" applyAlignment="1">
      <alignment horizontal="center"/>
    </xf>
    <xf numFmtId="3" fontId="21" fillId="7" borderId="0" xfId="17" applyNumberFormat="1" applyFont="1" applyFill="1" applyAlignment="1">
      <alignment horizontal="center"/>
    </xf>
    <xf numFmtId="3" fontId="8" fillId="7" borderId="0" xfId="17" applyNumberFormat="1" applyFont="1" applyFill="1" applyAlignment="1">
      <alignment horizontal="right"/>
    </xf>
    <xf numFmtId="3" fontId="21" fillId="7" borderId="0" xfId="17" applyNumberFormat="1" applyFont="1" applyFill="1" applyAlignment="1">
      <alignment horizontal="right"/>
    </xf>
    <xf numFmtId="169" fontId="8" fillId="7" borderId="0" xfId="17" applyFont="1" applyFill="1" applyAlignment="1">
      <alignment horizontal="center" vertical="center"/>
    </xf>
    <xf numFmtId="173" fontId="14" fillId="7" borderId="0" xfId="0" applyNumberFormat="1" applyFont="1" applyFill="1" applyBorder="1" applyAlignment="1">
      <alignment horizontal="center" vertical="center" wrapText="1"/>
    </xf>
    <xf numFmtId="49" fontId="14" fillId="7" borderId="0" xfId="0" applyNumberFormat="1" applyFont="1" applyFill="1" applyBorder="1" applyAlignment="1">
      <alignment horizontal="center" vertical="center" wrapText="1"/>
    </xf>
    <xf numFmtId="0" fontId="8" fillId="7" borderId="0" xfId="0" applyFont="1" applyFill="1" applyAlignment="1">
      <alignment vertical="center"/>
    </xf>
    <xf numFmtId="169" fontId="8" fillId="7" borderId="0" xfId="0" applyNumberFormat="1" applyFont="1" applyFill="1" applyBorder="1" applyAlignment="1">
      <alignment horizontal="center" vertical="center"/>
    </xf>
    <xf numFmtId="169" fontId="8" fillId="7" borderId="0" xfId="0" applyNumberFormat="1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vertical="center"/>
    </xf>
    <xf numFmtId="0" fontId="23" fillId="0" borderId="0" xfId="0" applyFont="1"/>
    <xf numFmtId="0" fontId="24" fillId="2" borderId="0" xfId="0" applyFont="1" applyFill="1" applyAlignment="1">
      <alignment horizontal="center"/>
    </xf>
    <xf numFmtId="0" fontId="24" fillId="2" borderId="0" xfId="0" applyFont="1" applyFill="1" applyAlignment="1">
      <alignment horizontal="centerContinuous"/>
    </xf>
    <xf numFmtId="165" fontId="24" fillId="2" borderId="0" xfId="0" applyNumberFormat="1" applyFont="1" applyFill="1" applyAlignment="1">
      <alignment horizontal="centerContinuous"/>
    </xf>
    <xf numFmtId="17" fontId="24" fillId="2" borderId="0" xfId="0" applyNumberFormat="1" applyFont="1" applyFill="1" applyAlignment="1">
      <alignment horizontal="center"/>
    </xf>
    <xf numFmtId="165" fontId="24" fillId="2" borderId="0" xfId="0" applyNumberFormat="1" applyFont="1" applyFill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Fill="1" applyAlignment="1">
      <alignment horizontal="centerContinuous"/>
    </xf>
    <xf numFmtId="0" fontId="8" fillId="7" borderId="0" xfId="0" applyFont="1" applyFill="1" applyBorder="1" applyAlignment="1">
      <alignment vertical="top"/>
    </xf>
    <xf numFmtId="174" fontId="14" fillId="8" borderId="0" xfId="0" applyNumberFormat="1" applyFont="1" applyFill="1" applyBorder="1" applyAlignment="1">
      <alignment horizontal="center" vertical="center"/>
    </xf>
    <xf numFmtId="173" fontId="8" fillId="7" borderId="0" xfId="0" quotePrefix="1" applyNumberFormat="1" applyFont="1" applyFill="1" applyBorder="1" applyAlignment="1">
      <alignment horizontal="center" vertical="center"/>
    </xf>
    <xf numFmtId="0" fontId="8" fillId="7" borderId="0" xfId="0" applyFont="1" applyFill="1" applyBorder="1" applyAlignment="1">
      <alignment horizontal="center" vertical="top"/>
    </xf>
    <xf numFmtId="0" fontId="8" fillId="7" borderId="0" xfId="0" applyFont="1" applyFill="1" applyBorder="1" applyAlignment="1">
      <alignment vertical="center"/>
    </xf>
    <xf numFmtId="0" fontId="8" fillId="7" borderId="0" xfId="0" applyFont="1" applyFill="1" applyBorder="1" applyAlignment="1">
      <alignment horizontal="center" vertical="center"/>
    </xf>
    <xf numFmtId="169" fontId="14" fillId="8" borderId="1" xfId="0" applyNumberFormat="1" applyFont="1" applyFill="1" applyBorder="1" applyAlignment="1">
      <alignment vertical="center"/>
    </xf>
    <xf numFmtId="0" fontId="25" fillId="2" borderId="0" xfId="0" applyFont="1" applyFill="1" applyAlignment="1">
      <alignment horizontal="right"/>
    </xf>
    <xf numFmtId="169" fontId="25" fillId="0" borderId="0" xfId="17" applyFont="1"/>
    <xf numFmtId="3" fontId="25" fillId="10" borderId="0" xfId="1" applyNumberFormat="1" applyFont="1" applyFill="1" applyBorder="1" applyAlignment="1">
      <alignment horizontal="left"/>
    </xf>
    <xf numFmtId="171" fontId="25" fillId="4" borderId="0" xfId="0" applyNumberFormat="1" applyFont="1" applyFill="1" applyBorder="1" applyAlignment="1">
      <alignment horizontal="right"/>
    </xf>
    <xf numFmtId="0" fontId="13" fillId="0" borderId="0" xfId="0" applyFont="1" applyFill="1" applyBorder="1" applyAlignment="1">
      <alignment vertical="center"/>
    </xf>
    <xf numFmtId="174" fontId="13" fillId="0" borderId="0" xfId="0" applyNumberFormat="1" applyFont="1" applyFill="1" applyBorder="1" applyAlignment="1">
      <alignment horizontal="center" vertical="center"/>
    </xf>
    <xf numFmtId="169" fontId="14" fillId="8" borderId="0" xfId="0" applyNumberFormat="1" applyFont="1" applyFill="1" applyBorder="1" applyAlignment="1">
      <alignment horizontal="center" vertical="center"/>
    </xf>
    <xf numFmtId="169" fontId="14" fillId="8" borderId="0" xfId="0" applyNumberFormat="1" applyFont="1" applyFill="1" applyBorder="1" applyAlignment="1">
      <alignment horizontal="center" vertical="justify"/>
    </xf>
    <xf numFmtId="0" fontId="12" fillId="3" borderId="0" xfId="0" applyFont="1" applyFill="1" applyBorder="1" applyAlignment="1">
      <alignment vertical="center"/>
    </xf>
    <xf numFmtId="175" fontId="6" fillId="0" borderId="0" xfId="0" applyNumberFormat="1" applyFont="1"/>
    <xf numFmtId="174" fontId="6" fillId="0" borderId="0" xfId="0" applyNumberFormat="1" applyFont="1"/>
    <xf numFmtId="176" fontId="6" fillId="0" borderId="0" xfId="3" applyNumberFormat="1" applyFont="1"/>
    <xf numFmtId="3" fontId="9" fillId="0" borderId="0" xfId="1" applyNumberFormat="1" applyFont="1" applyFill="1" applyBorder="1" applyAlignment="1">
      <alignment horizontal="left"/>
    </xf>
    <xf numFmtId="173" fontId="14" fillId="7" borderId="0" xfId="0" quotePrefix="1" applyNumberFormat="1" applyFont="1" applyFill="1" applyBorder="1" applyAlignment="1">
      <alignment horizontal="center" vertical="center" wrapText="1"/>
    </xf>
    <xf numFmtId="177" fontId="22" fillId="10" borderId="0" xfId="19" applyNumberFormat="1" applyFont="1" applyFill="1" applyBorder="1" applyAlignment="1"/>
    <xf numFmtId="177" fontId="22" fillId="10" borderId="0" xfId="1" applyNumberFormat="1" applyFont="1" applyFill="1" applyBorder="1" applyAlignment="1">
      <alignment horizontal="right"/>
    </xf>
    <xf numFmtId="177" fontId="12" fillId="0" borderId="0" xfId="19" applyNumberFormat="1" applyFont="1" applyFill="1" applyBorder="1" applyAlignment="1"/>
    <xf numFmtId="177" fontId="12" fillId="0" borderId="0" xfId="1" applyNumberFormat="1" applyFont="1" applyFill="1" applyBorder="1" applyAlignment="1">
      <alignment horizontal="right"/>
    </xf>
    <xf numFmtId="177" fontId="6" fillId="0" borderId="0" xfId="19" applyNumberFormat="1" applyFont="1"/>
    <xf numFmtId="177" fontId="9" fillId="0" borderId="0" xfId="1" applyNumberFormat="1" applyFont="1" applyFill="1" applyBorder="1" applyAlignment="1">
      <alignment horizontal="right"/>
    </xf>
    <xf numFmtId="177" fontId="22" fillId="0" borderId="0" xfId="19" applyNumberFormat="1" applyFont="1"/>
    <xf numFmtId="177" fontId="6" fillId="0" borderId="0" xfId="19" applyNumberFormat="1" applyFont="1" applyFill="1"/>
    <xf numFmtId="177" fontId="6" fillId="0" borderId="0" xfId="18" applyNumberFormat="1" applyFont="1" applyAlignment="1">
      <alignment horizontal="right"/>
    </xf>
    <xf numFmtId="177" fontId="22" fillId="0" borderId="0" xfId="1" applyNumberFormat="1" applyFont="1" applyFill="1" applyBorder="1" applyAlignment="1">
      <alignment horizontal="right"/>
    </xf>
    <xf numFmtId="177" fontId="22" fillId="0" borderId="0" xfId="19" applyNumberFormat="1" applyFont="1" applyFill="1" applyBorder="1" applyAlignment="1"/>
    <xf numFmtId="177" fontId="6" fillId="0" borderId="0" xfId="1" applyNumberFormat="1" applyFont="1" applyFill="1" applyBorder="1" applyAlignment="1">
      <alignment horizontal="right"/>
    </xf>
    <xf numFmtId="177" fontId="10" fillId="7" borderId="0" xfId="17" applyNumberFormat="1" applyFont="1" applyFill="1"/>
    <xf numFmtId="177" fontId="12" fillId="0" borderId="0" xfId="19" applyNumberFormat="1" applyFont="1" applyFill="1" applyBorder="1" applyAlignment="1">
      <alignment horizontal="center" vertical="center"/>
    </xf>
    <xf numFmtId="177" fontId="12" fillId="0" borderId="0" xfId="19" applyNumberFormat="1" applyFont="1" applyFill="1" applyBorder="1" applyAlignment="1">
      <alignment horizontal="center"/>
    </xf>
    <xf numFmtId="174" fontId="12" fillId="4" borderId="0" xfId="0" applyNumberFormat="1" applyFont="1" applyFill="1" applyBorder="1" applyAlignment="1">
      <alignment horizontal="center" vertical="center"/>
    </xf>
    <xf numFmtId="174" fontId="9" fillId="4" borderId="0" xfId="0" applyNumberFormat="1" applyFont="1" applyFill="1" applyBorder="1" applyAlignment="1">
      <alignment horizontal="center" vertical="center"/>
    </xf>
    <xf numFmtId="174" fontId="14" fillId="7" borderId="0" xfId="0" applyNumberFormat="1" applyFont="1" applyFill="1" applyBorder="1" applyAlignment="1">
      <alignment horizontal="center" vertical="center"/>
    </xf>
    <xf numFmtId="174" fontId="13" fillId="3" borderId="0" xfId="0" applyNumberFormat="1" applyFont="1" applyFill="1" applyAlignment="1">
      <alignment horizontal="center" vertical="center"/>
    </xf>
    <xf numFmtId="174" fontId="8" fillId="7" borderId="0" xfId="0" applyNumberFormat="1" applyFont="1" applyFill="1" applyAlignment="1">
      <alignment horizontal="center" vertical="center"/>
    </xf>
    <xf numFmtId="174" fontId="15" fillId="3" borderId="0" xfId="0" applyNumberFormat="1" applyFont="1" applyFill="1" applyAlignment="1">
      <alignment horizontal="center" vertical="center"/>
    </xf>
    <xf numFmtId="174" fontId="26" fillId="8" borderId="0" xfId="0" applyNumberFormat="1" applyFont="1" applyFill="1" applyAlignment="1">
      <alignment horizontal="center" vertical="center"/>
    </xf>
    <xf numFmtId="174" fontId="26" fillId="8" borderId="0" xfId="0" applyNumberFormat="1" applyFont="1" applyFill="1" applyAlignment="1">
      <alignment horizontal="center" vertical="justify"/>
    </xf>
    <xf numFmtId="0" fontId="13" fillId="2" borderId="0" xfId="0" applyFont="1" applyFill="1" applyAlignment="1">
      <alignment vertical="center"/>
    </xf>
    <xf numFmtId="167" fontId="13" fillId="5" borderId="0" xfId="0" applyNumberFormat="1" applyFont="1" applyFill="1" applyAlignment="1">
      <alignment horizontal="right" vertical="center"/>
    </xf>
    <xf numFmtId="167" fontId="13" fillId="2" borderId="0" xfId="0" applyNumberFormat="1" applyFont="1" applyFill="1" applyAlignment="1">
      <alignment horizontal="right" vertical="center"/>
    </xf>
    <xf numFmtId="166" fontId="13" fillId="5" borderId="0" xfId="0" applyNumberFormat="1" applyFont="1" applyFill="1" applyAlignment="1">
      <alignment vertical="center"/>
    </xf>
    <xf numFmtId="0" fontId="27" fillId="0" borderId="0" xfId="0" applyFont="1"/>
    <xf numFmtId="0" fontId="28" fillId="2" borderId="0" xfId="0" applyFont="1" applyFill="1" applyAlignment="1">
      <alignment horizontal="centerContinuous"/>
    </xf>
    <xf numFmtId="0" fontId="29" fillId="2" borderId="0" xfId="0" applyFont="1" applyFill="1" applyAlignment="1">
      <alignment horizontal="centerContinuous"/>
    </xf>
    <xf numFmtId="165" fontId="28" fillId="2" borderId="0" xfId="0" applyNumberFormat="1" applyFont="1" applyFill="1" applyAlignment="1">
      <alignment horizontal="centerContinuous"/>
    </xf>
    <xf numFmtId="0" fontId="28" fillId="0" borderId="0" xfId="0" applyFont="1" applyAlignment="1">
      <alignment horizontal="centerContinuous"/>
    </xf>
    <xf numFmtId="0" fontId="13" fillId="2" borderId="0" xfId="0" applyFont="1" applyFill="1"/>
    <xf numFmtId="0" fontId="30" fillId="2" borderId="0" xfId="0" applyFont="1" applyFill="1"/>
    <xf numFmtId="0" fontId="31" fillId="5" borderId="0" xfId="0" applyFont="1" applyFill="1" applyAlignment="1">
      <alignment horizontal="center" wrapText="1"/>
    </xf>
    <xf numFmtId="0" fontId="32" fillId="2" borderId="0" xfId="0" applyFont="1" applyFill="1" applyAlignment="1">
      <alignment vertical="center"/>
    </xf>
    <xf numFmtId="167" fontId="32" fillId="2" borderId="0" xfId="0" applyNumberFormat="1" applyFont="1" applyFill="1" applyAlignment="1">
      <alignment horizontal="right" vertical="center"/>
    </xf>
    <xf numFmtId="0" fontId="32" fillId="5" borderId="0" xfId="0" applyFont="1" applyFill="1" applyAlignment="1">
      <alignment vertical="center"/>
    </xf>
    <xf numFmtId="4" fontId="27" fillId="0" borderId="0" xfId="0" applyNumberFormat="1" applyFont="1"/>
    <xf numFmtId="0" fontId="13" fillId="5" borderId="0" xfId="0" applyFont="1" applyFill="1" applyAlignment="1">
      <alignment vertical="center"/>
    </xf>
    <xf numFmtId="0" fontId="31" fillId="5" borderId="0" xfId="0" applyFont="1" applyFill="1" applyAlignment="1">
      <alignment vertical="center"/>
    </xf>
    <xf numFmtId="167" fontId="32" fillId="5" borderId="0" xfId="0" applyNumberFormat="1" applyFont="1" applyFill="1" applyAlignment="1">
      <alignment horizontal="right" vertical="center"/>
    </xf>
    <xf numFmtId="0" fontId="32" fillId="2" borderId="0" xfId="0" applyFont="1" applyFill="1"/>
    <xf numFmtId="14" fontId="32" fillId="2" borderId="0" xfId="0" applyNumberFormat="1" applyFont="1" applyFill="1" applyAlignment="1">
      <alignment vertical="center"/>
    </xf>
    <xf numFmtId="0" fontId="33" fillId="2" borderId="0" xfId="0" applyFont="1" applyFill="1" applyAlignment="1">
      <alignment horizontal="right"/>
    </xf>
    <xf numFmtId="0" fontId="32" fillId="2" borderId="0" xfId="0" applyFont="1" applyFill="1" applyBorder="1" applyAlignment="1">
      <alignment vertical="center"/>
    </xf>
    <xf numFmtId="167" fontId="32" fillId="5" borderId="0" xfId="0" applyNumberFormat="1" applyFont="1" applyFill="1" applyBorder="1" applyAlignment="1">
      <alignment horizontal="right" vertical="center"/>
    </xf>
    <xf numFmtId="168" fontId="31" fillId="9" borderId="0" xfId="0" applyNumberFormat="1" applyFont="1" applyFill="1" applyAlignment="1">
      <alignment horizontal="right" vertical="center"/>
    </xf>
    <xf numFmtId="0" fontId="31" fillId="9" borderId="0" xfId="0" applyFont="1" applyFill="1" applyAlignment="1">
      <alignment horizontal="center" vertical="center" wrapText="1"/>
    </xf>
    <xf numFmtId="0" fontId="31" fillId="7" borderId="0" xfId="0" applyFont="1" applyFill="1" applyBorder="1" applyAlignment="1">
      <alignment vertical="center"/>
    </xf>
    <xf numFmtId="0" fontId="31" fillId="9" borderId="0" xfId="0" applyFont="1" applyFill="1" applyAlignment="1">
      <alignment horizontal="center" wrapText="1"/>
    </xf>
    <xf numFmtId="0" fontId="34" fillId="5" borderId="0" xfId="0" applyFont="1" applyFill="1" applyAlignment="1">
      <alignment vertical="center"/>
    </xf>
    <xf numFmtId="0" fontId="27" fillId="0" borderId="0" xfId="0" applyFont="1" applyAlignment="1"/>
    <xf numFmtId="0" fontId="28" fillId="2" borderId="0" xfId="0" applyFont="1" applyFill="1" applyAlignment="1"/>
    <xf numFmtId="0" fontId="13" fillId="2" borderId="0" xfId="0" applyFont="1" applyFill="1" applyAlignment="1"/>
    <xf numFmtId="167" fontId="32" fillId="2" borderId="0" xfId="0" applyNumberFormat="1" applyFont="1" applyFill="1" applyAlignment="1">
      <alignment vertical="center"/>
    </xf>
    <xf numFmtId="167" fontId="13" fillId="2" borderId="0" xfId="0" applyNumberFormat="1" applyFont="1" applyFill="1" applyAlignment="1">
      <alignment vertical="center"/>
    </xf>
    <xf numFmtId="174" fontId="26" fillId="8" borderId="0" xfId="0" applyNumberFormat="1" applyFont="1" applyFill="1" applyBorder="1" applyAlignment="1">
      <alignment vertical="center"/>
    </xf>
    <xf numFmtId="167" fontId="32" fillId="5" borderId="0" xfId="0" applyNumberFormat="1" applyFont="1" applyFill="1" applyAlignment="1">
      <alignment vertical="center"/>
    </xf>
    <xf numFmtId="167" fontId="13" fillId="5" borderId="0" xfId="0" applyNumberFormat="1" applyFont="1" applyFill="1" applyAlignment="1">
      <alignment vertical="center"/>
    </xf>
    <xf numFmtId="167" fontId="32" fillId="5" borderId="0" xfId="0" applyNumberFormat="1" applyFont="1" applyFill="1" applyBorder="1" applyAlignment="1">
      <alignment vertical="center"/>
    </xf>
    <xf numFmtId="168" fontId="31" fillId="9" borderId="0" xfId="0" applyNumberFormat="1" applyFont="1" applyFill="1" applyBorder="1" applyAlignment="1">
      <alignment horizontal="right" vertical="center"/>
    </xf>
    <xf numFmtId="167" fontId="32" fillId="2" borderId="0" xfId="0" applyNumberFormat="1" applyFont="1" applyFill="1" applyBorder="1" applyAlignment="1">
      <alignment horizontal="right" vertical="center"/>
    </xf>
    <xf numFmtId="177" fontId="22" fillId="10" borderId="0" xfId="19" applyNumberFormat="1" applyFont="1" applyFill="1" applyBorder="1" applyAlignment="1">
      <alignment horizontal="center"/>
    </xf>
    <xf numFmtId="177" fontId="22" fillId="10" borderId="0" xfId="1" applyNumberFormat="1" applyFont="1" applyFill="1" applyBorder="1" applyAlignment="1">
      <alignment horizontal="center"/>
    </xf>
    <xf numFmtId="177" fontId="12" fillId="0" borderId="0" xfId="1" applyNumberFormat="1" applyFont="1" applyFill="1" applyBorder="1" applyAlignment="1">
      <alignment horizontal="center"/>
    </xf>
    <xf numFmtId="177" fontId="6" fillId="0" borderId="0" xfId="19" applyNumberFormat="1" applyFont="1" applyAlignment="1">
      <alignment horizontal="center"/>
    </xf>
    <xf numFmtId="177" fontId="9" fillId="0" borderId="0" xfId="1" applyNumberFormat="1" applyFont="1" applyFill="1" applyBorder="1" applyAlignment="1">
      <alignment horizontal="center"/>
    </xf>
    <xf numFmtId="177" fontId="9" fillId="0" borderId="0" xfId="19" applyNumberFormat="1" applyFont="1" applyFill="1" applyBorder="1" applyAlignment="1">
      <alignment horizontal="center"/>
    </xf>
    <xf numFmtId="177" fontId="12" fillId="10" borderId="0" xfId="1" applyNumberFormat="1" applyFont="1" applyFill="1" applyBorder="1" applyAlignment="1">
      <alignment horizontal="center"/>
    </xf>
    <xf numFmtId="177" fontId="22" fillId="0" borderId="0" xfId="19" applyNumberFormat="1" applyFont="1" applyAlignment="1">
      <alignment horizontal="center"/>
    </xf>
    <xf numFmtId="177" fontId="12" fillId="10" borderId="0" xfId="19" applyNumberFormat="1" applyFont="1" applyFill="1" applyBorder="1" applyAlignment="1">
      <alignment horizontal="center"/>
    </xf>
    <xf numFmtId="177" fontId="10" fillId="7" borderId="0" xfId="17" applyNumberFormat="1" applyFont="1" applyFill="1" applyAlignment="1">
      <alignment horizontal="center"/>
    </xf>
    <xf numFmtId="176" fontId="12" fillId="4" borderId="0" xfId="3" applyNumberFormat="1" applyFont="1" applyFill="1" applyBorder="1" applyAlignment="1">
      <alignment horizontal="center" vertical="center"/>
    </xf>
    <xf numFmtId="176" fontId="9" fillId="4" borderId="0" xfId="3" applyNumberFormat="1" applyFont="1" applyFill="1" applyBorder="1" applyAlignment="1">
      <alignment horizontal="center" vertical="center"/>
    </xf>
    <xf numFmtId="176" fontId="14" fillId="7" borderId="0" xfId="3" applyNumberFormat="1" applyFont="1" applyFill="1" applyBorder="1" applyAlignment="1">
      <alignment horizontal="center" vertical="center"/>
    </xf>
    <xf numFmtId="177" fontId="6" fillId="0" borderId="0" xfId="0" applyNumberFormat="1" applyFont="1"/>
    <xf numFmtId="167" fontId="32" fillId="11" borderId="0" xfId="0" applyNumberFormat="1" applyFont="1" applyFill="1" applyAlignment="1">
      <alignment horizontal="right" vertical="center"/>
    </xf>
    <xf numFmtId="0" fontId="27" fillId="0" borderId="0" xfId="0" applyFont="1" applyFill="1"/>
    <xf numFmtId="0" fontId="33" fillId="2" borderId="0" xfId="0" applyFont="1" applyFill="1" applyAlignment="1">
      <alignment horizontal="left" vertical="center"/>
    </xf>
    <xf numFmtId="0" fontId="13" fillId="0" borderId="0" xfId="0" applyFont="1" applyAlignment="1">
      <alignment vertical="center"/>
    </xf>
    <xf numFmtId="177" fontId="13" fillId="0" borderId="0" xfId="0" applyNumberFormat="1" applyFont="1" applyAlignment="1">
      <alignment horizontal="center" vertical="center"/>
    </xf>
    <xf numFmtId="177" fontId="13" fillId="4" borderId="0" xfId="0" applyNumberFormat="1" applyFont="1" applyFill="1" applyBorder="1" applyAlignment="1">
      <alignment horizontal="center" vertical="center"/>
    </xf>
    <xf numFmtId="0" fontId="35" fillId="9" borderId="0" xfId="0" applyFont="1" applyFill="1" applyAlignment="1">
      <alignment vertical="center"/>
    </xf>
    <xf numFmtId="177" fontId="35" fillId="9" borderId="0" xfId="0" applyNumberFormat="1" applyFont="1" applyFill="1" applyAlignment="1">
      <alignment horizontal="center" vertical="center"/>
    </xf>
    <xf numFmtId="0" fontId="35" fillId="0" borderId="0" xfId="0" applyFont="1" applyFill="1" applyAlignment="1">
      <alignment vertical="center"/>
    </xf>
    <xf numFmtId="177" fontId="35" fillId="0" borderId="0" xfId="0" applyNumberFormat="1" applyFont="1" applyFill="1" applyAlignment="1">
      <alignment horizontal="center" vertical="center"/>
    </xf>
    <xf numFmtId="0" fontId="36" fillId="0" borderId="0" xfId="0" applyFont="1"/>
    <xf numFmtId="3" fontId="32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left" vertical="center" indent="3"/>
    </xf>
    <xf numFmtId="3" fontId="37" fillId="0" borderId="0" xfId="0" applyNumberFormat="1" applyFont="1" applyAlignment="1">
      <alignment horizontal="center" vertical="center"/>
    </xf>
    <xf numFmtId="9" fontId="37" fillId="0" borderId="0" xfId="3" applyFont="1" applyAlignment="1">
      <alignment horizontal="left" vertical="center" indent="3"/>
    </xf>
    <xf numFmtId="3" fontId="13" fillId="0" borderId="0" xfId="0" applyNumberFormat="1" applyFont="1" applyAlignment="1">
      <alignment horizontal="center" vertical="center"/>
    </xf>
  </cellXfs>
  <cellStyles count="20">
    <cellStyle name="=C:\WINNT\SYSTEM32\COMMAND.COM" xfId="12" xr:uid="{00000000-0005-0000-0000-000000000000}"/>
    <cellStyle name="=C:\WINNT\SYSTEM32\COMMAND.COM 2" xfId="1" xr:uid="{00000000-0005-0000-0000-000001000000}"/>
    <cellStyle name="Comma 39" xfId="16" xr:uid="{7676DFFD-97F2-47DE-A702-EBE8A31EC888}"/>
    <cellStyle name="Comma 40" xfId="19" xr:uid="{FF114B96-633D-44FA-975A-E42C70220115}"/>
    <cellStyle name="Euro" xfId="7" xr:uid="{00000000-0005-0000-0000-000002000000}"/>
    <cellStyle name="Millares 2" xfId="5" xr:uid="{00000000-0005-0000-0000-000003000000}"/>
    <cellStyle name="Normal" xfId="0" builtinId="0"/>
    <cellStyle name="Normal 114" xfId="15" xr:uid="{FAFD34A9-ECA5-4CA6-998F-1FAA2780ECCC}"/>
    <cellStyle name="Normal 115" xfId="17" xr:uid="{415DBB16-4BCC-40D1-8C4D-80B6CABF79CF}"/>
    <cellStyle name="Normal 2" xfId="8" xr:uid="{00000000-0005-0000-0000-000005000000}"/>
    <cellStyle name="Normal 3" xfId="10" xr:uid="{00000000-0005-0000-0000-000006000000}"/>
    <cellStyle name="Normal 4" xfId="13" xr:uid="{00000000-0005-0000-0000-000007000000}"/>
    <cellStyle name="Normal 5" xfId="2" xr:uid="{00000000-0005-0000-0000-000008000000}"/>
    <cellStyle name="Normal 5 18" xfId="18" xr:uid="{06C0A16F-D6C1-4588-A505-2FCD8D3B6529}"/>
    <cellStyle name="Normal 5 2" xfId="11" xr:uid="{00000000-0005-0000-0000-000009000000}"/>
    <cellStyle name="Normal 6" xfId="6" xr:uid="{00000000-0005-0000-0000-00000A000000}"/>
    <cellStyle name="Porcentaje" xfId="3" builtinId="5"/>
    <cellStyle name="Porcentaje 2" xfId="14" xr:uid="{00000000-0005-0000-0000-00000C000000}"/>
    <cellStyle name="Porcentual 2" xfId="9" xr:uid="{00000000-0005-0000-0000-00000D000000}"/>
    <cellStyle name="Porcentual 3" xfId="4" xr:uid="{00000000-0005-0000-0000-00000E000000}"/>
  </cellStyles>
  <dxfs count="0"/>
  <tableStyles count="1" defaultTableStyle="TableStyleMedium9" defaultPivotStyle="PivotStyleLight16">
    <tableStyle name="Invisible" pivot="0" table="0" count="0" xr9:uid="{FC6403BC-4977-458F-A020-D57F839A9F0C}"/>
  </tableStyles>
  <colors>
    <mruColors>
      <color rgb="FF00A443"/>
      <color rgb="FFCEE9DE"/>
      <color rgb="FFD8E4BC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212911</xdr:colOff>
      <xdr:row>1</xdr:row>
      <xdr:rowOff>78441</xdr:rowOff>
    </xdr:from>
    <xdr:to>
      <xdr:col>0</xdr:col>
      <xdr:colOff>1697548</xdr:colOff>
      <xdr:row>4</xdr:row>
      <xdr:rowOff>21552</xdr:rowOff>
    </xdr:to>
    <xdr:pic>
      <xdr:nvPicPr>
        <xdr:cNvPr id="2" name="Graphic 8">
          <a:extLst>
            <a:ext uri="{FF2B5EF4-FFF2-40B4-BE49-F238E27FC236}">
              <a16:creationId xmlns:a16="http://schemas.microsoft.com/office/drawing/2014/main" id="{06D82F44-3C25-4179-BD93-133532216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t="2441" b="2441"/>
        <a:stretch/>
      </xdr:blipFill>
      <xdr:spPr>
        <a:xfrm>
          <a:off x="212911" y="235323"/>
          <a:ext cx="1492257" cy="4258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137583</xdr:rowOff>
    </xdr:from>
    <xdr:to>
      <xdr:col>0</xdr:col>
      <xdr:colOff>1657992</xdr:colOff>
      <xdr:row>3</xdr:row>
      <xdr:rowOff>96681</xdr:rowOff>
    </xdr:to>
    <xdr:pic>
      <xdr:nvPicPr>
        <xdr:cNvPr id="2" name="Graphic 8">
          <a:extLst>
            <a:ext uri="{FF2B5EF4-FFF2-40B4-BE49-F238E27FC236}">
              <a16:creationId xmlns:a16="http://schemas.microsoft.com/office/drawing/2014/main" id="{4830941A-939A-425A-A7FF-DD420914B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t="2441" b="2441"/>
        <a:stretch/>
      </xdr:blipFill>
      <xdr:spPr>
        <a:xfrm>
          <a:off x="158750" y="137583"/>
          <a:ext cx="1492257" cy="4258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137583</xdr:rowOff>
    </xdr:from>
    <xdr:to>
      <xdr:col>0</xdr:col>
      <xdr:colOff>1657992</xdr:colOff>
      <xdr:row>3</xdr:row>
      <xdr:rowOff>96681</xdr:rowOff>
    </xdr:to>
    <xdr:pic>
      <xdr:nvPicPr>
        <xdr:cNvPr id="2" name="Graphic 8">
          <a:extLst>
            <a:ext uri="{FF2B5EF4-FFF2-40B4-BE49-F238E27FC236}">
              <a16:creationId xmlns:a16="http://schemas.microsoft.com/office/drawing/2014/main" id="{A6C5DD81-0498-45B7-A9A2-DAD482DD4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t="2441" b="2441"/>
        <a:stretch/>
      </xdr:blipFill>
      <xdr:spPr>
        <a:xfrm>
          <a:off x="160655" y="133773"/>
          <a:ext cx="1497337" cy="4582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179917</xdr:colOff>
      <xdr:row>0</xdr:row>
      <xdr:rowOff>127000</xdr:rowOff>
    </xdr:from>
    <xdr:to>
      <xdr:col>0</xdr:col>
      <xdr:colOff>1659474</xdr:colOff>
      <xdr:row>3</xdr:row>
      <xdr:rowOff>76573</xdr:rowOff>
    </xdr:to>
    <xdr:pic>
      <xdr:nvPicPr>
        <xdr:cNvPr id="2" name="Graphic 8">
          <a:extLst>
            <a:ext uri="{FF2B5EF4-FFF2-40B4-BE49-F238E27FC236}">
              <a16:creationId xmlns:a16="http://schemas.microsoft.com/office/drawing/2014/main" id="{36C28776-6BF7-4218-B23C-BA9B385A4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t="2441" b="2441"/>
        <a:stretch/>
      </xdr:blipFill>
      <xdr:spPr>
        <a:xfrm>
          <a:off x="179917" y="127000"/>
          <a:ext cx="1492257" cy="42582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1</xdr:row>
      <xdr:rowOff>0</xdr:rowOff>
    </xdr:from>
    <xdr:to>
      <xdr:col>0</xdr:col>
      <xdr:colOff>1658627</xdr:colOff>
      <xdr:row>3</xdr:row>
      <xdr:rowOff>93718</xdr:rowOff>
    </xdr:to>
    <xdr:pic>
      <xdr:nvPicPr>
        <xdr:cNvPr id="2" name="Graphic 8">
          <a:extLst>
            <a:ext uri="{FF2B5EF4-FFF2-40B4-BE49-F238E27FC236}">
              <a16:creationId xmlns:a16="http://schemas.microsoft.com/office/drawing/2014/main" id="{FEDD9AC3-492E-4237-BF15-D1B0EC0A4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t="2441" b="2441"/>
        <a:stretch/>
      </xdr:blipFill>
      <xdr:spPr>
        <a:xfrm>
          <a:off x="158750" y="158750"/>
          <a:ext cx="1492257" cy="42582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127000</xdr:rowOff>
    </xdr:from>
    <xdr:to>
      <xdr:col>0</xdr:col>
      <xdr:colOff>1620527</xdr:colOff>
      <xdr:row>3</xdr:row>
      <xdr:rowOff>76573</xdr:rowOff>
    </xdr:to>
    <xdr:pic>
      <xdr:nvPicPr>
        <xdr:cNvPr id="3" name="Graphic 8">
          <a:extLst>
            <a:ext uri="{FF2B5EF4-FFF2-40B4-BE49-F238E27FC236}">
              <a16:creationId xmlns:a16="http://schemas.microsoft.com/office/drawing/2014/main" id="{8537B672-89BE-43ED-8221-F6F52D715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t="2441" b="2441"/>
        <a:stretch/>
      </xdr:blipFill>
      <xdr:spPr>
        <a:xfrm>
          <a:off x="127000" y="127000"/>
          <a:ext cx="1492257" cy="42582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127000</xdr:rowOff>
    </xdr:from>
    <xdr:to>
      <xdr:col>0</xdr:col>
      <xdr:colOff>1654182</xdr:colOff>
      <xdr:row>3</xdr:row>
      <xdr:rowOff>76573</xdr:rowOff>
    </xdr:to>
    <xdr:pic>
      <xdr:nvPicPr>
        <xdr:cNvPr id="2" name="Graphic 8">
          <a:extLst>
            <a:ext uri="{FF2B5EF4-FFF2-40B4-BE49-F238E27FC236}">
              <a16:creationId xmlns:a16="http://schemas.microsoft.com/office/drawing/2014/main" id="{FB6F47E9-E354-4D91-A266-C494E8C44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t="2441" b="2441"/>
        <a:stretch/>
      </xdr:blipFill>
      <xdr:spPr>
        <a:xfrm>
          <a:off x="158750" y="127000"/>
          <a:ext cx="1492257" cy="42582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120650</xdr:rowOff>
    </xdr:from>
    <xdr:to>
      <xdr:col>0</xdr:col>
      <xdr:colOff>1657357</xdr:colOff>
      <xdr:row>3</xdr:row>
      <xdr:rowOff>98065</xdr:rowOff>
    </xdr:to>
    <xdr:pic>
      <xdr:nvPicPr>
        <xdr:cNvPr id="2" name="Graphic 8">
          <a:extLst>
            <a:ext uri="{FF2B5EF4-FFF2-40B4-BE49-F238E27FC236}">
              <a16:creationId xmlns:a16="http://schemas.microsoft.com/office/drawing/2014/main" id="{1DDC547B-1FC2-41CF-AF3B-02CF6BBE7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t="2441" b="2441"/>
        <a:stretch/>
      </xdr:blipFill>
      <xdr:spPr>
        <a:xfrm>
          <a:off x="161925" y="120650"/>
          <a:ext cx="1495432" cy="45366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127000</xdr:rowOff>
    </xdr:from>
    <xdr:to>
      <xdr:col>0</xdr:col>
      <xdr:colOff>1688472</xdr:colOff>
      <xdr:row>3</xdr:row>
      <xdr:rowOff>76573</xdr:rowOff>
    </xdr:to>
    <xdr:pic>
      <xdr:nvPicPr>
        <xdr:cNvPr id="2" name="Graphic 8">
          <a:extLst>
            <a:ext uri="{FF2B5EF4-FFF2-40B4-BE49-F238E27FC236}">
              <a16:creationId xmlns:a16="http://schemas.microsoft.com/office/drawing/2014/main" id="{F5AE9328-4242-4FF6-B5D3-553666B4D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t="2441" b="2441"/>
        <a:stretch/>
      </xdr:blipFill>
      <xdr:spPr>
        <a:xfrm>
          <a:off x="190500" y="127000"/>
          <a:ext cx="1492257" cy="425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A443"/>
    <pageSetUpPr fitToPage="1"/>
  </sheetPr>
  <dimension ref="A5:I95"/>
  <sheetViews>
    <sheetView showGridLines="0" topLeftCell="A65" zoomScale="85" zoomScaleNormal="85" workbookViewId="0">
      <selection activeCell="A86" sqref="A86"/>
    </sheetView>
  </sheetViews>
  <sheetFormatPr baseColWidth="10" defaultColWidth="11.33203125" defaultRowHeight="13.2" x14ac:dyDescent="0.25"/>
  <cols>
    <col min="1" max="1" width="72.44140625" style="1" bestFit="1" customWidth="1"/>
    <col min="2" max="2" width="12.33203125" style="1" customWidth="1"/>
    <col min="3" max="3" width="11.33203125" style="1" customWidth="1"/>
    <col min="4" max="16384" width="11.33203125" style="1"/>
  </cols>
  <sheetData>
    <row r="5" spans="1:9" ht="18" x14ac:dyDescent="0.35">
      <c r="A5" s="72" t="s">
        <v>14</v>
      </c>
      <c r="B5" s="3"/>
      <c r="C5" s="10"/>
      <c r="D5" s="10"/>
    </row>
    <row r="6" spans="1:9" ht="18" x14ac:dyDescent="0.35">
      <c r="A6" s="73">
        <v>46021</v>
      </c>
      <c r="B6" s="3"/>
      <c r="C6" s="10"/>
      <c r="D6" s="10"/>
    </row>
    <row r="7" spans="1:9" ht="18" x14ac:dyDescent="0.35">
      <c r="A7" s="72" t="s">
        <v>66</v>
      </c>
      <c r="B7" s="3"/>
      <c r="C7" s="10"/>
      <c r="D7" s="10"/>
    </row>
    <row r="8" spans="1:9" x14ac:dyDescent="0.25">
      <c r="A8" s="38"/>
      <c r="B8" s="39"/>
      <c r="C8" s="39"/>
      <c r="D8" s="39"/>
    </row>
    <row r="9" spans="1:9" x14ac:dyDescent="0.25">
      <c r="A9" s="38"/>
      <c r="B9" s="40"/>
      <c r="C9" s="40"/>
    </row>
    <row r="10" spans="1:9" x14ac:dyDescent="0.25">
      <c r="A10" s="38"/>
      <c r="B10" s="40"/>
      <c r="C10" s="40"/>
      <c r="D10" s="88" t="s">
        <v>68</v>
      </c>
    </row>
    <row r="11" spans="1:9" x14ac:dyDescent="0.25">
      <c r="A11" s="86" t="s">
        <v>81</v>
      </c>
      <c r="B11" s="58" t="s">
        <v>124</v>
      </c>
      <c r="C11" s="58" t="s">
        <v>124</v>
      </c>
      <c r="D11" s="58" t="s">
        <v>15</v>
      </c>
    </row>
    <row r="12" spans="1:9" x14ac:dyDescent="0.25">
      <c r="A12" s="41"/>
      <c r="B12" s="59">
        <v>2025</v>
      </c>
      <c r="C12" s="59">
        <v>2024</v>
      </c>
      <c r="D12" s="60"/>
    </row>
    <row r="13" spans="1:9" x14ac:dyDescent="0.25">
      <c r="A13" s="42"/>
      <c r="B13" s="43"/>
      <c r="C13" s="43"/>
      <c r="D13" s="43"/>
    </row>
    <row r="14" spans="1:9" x14ac:dyDescent="0.25">
      <c r="A14" s="87" t="s">
        <v>43</v>
      </c>
      <c r="B14" s="99">
        <v>135981.18423429024</v>
      </c>
      <c r="C14" s="99">
        <v>137458.05719789607</v>
      </c>
      <c r="D14" s="100">
        <v>-1476.872963605827</v>
      </c>
      <c r="E14" s="44"/>
      <c r="F14" s="175"/>
      <c r="G14" s="175"/>
      <c r="H14" s="175"/>
      <c r="I14" s="175"/>
    </row>
    <row r="15" spans="1:9" x14ac:dyDescent="0.25">
      <c r="A15" s="45" t="s">
        <v>44</v>
      </c>
      <c r="B15" s="101">
        <v>22240.148527111436</v>
      </c>
      <c r="C15" s="101">
        <v>20255.422798794571</v>
      </c>
      <c r="D15" s="102">
        <v>1984.7257283168656</v>
      </c>
      <c r="F15" s="175"/>
      <c r="G15" s="175"/>
      <c r="H15" s="175"/>
      <c r="I15" s="175"/>
    </row>
    <row r="16" spans="1:9" x14ac:dyDescent="0.25">
      <c r="A16" s="46" t="s">
        <v>95</v>
      </c>
      <c r="B16" s="103">
        <v>8389.1879136322405</v>
      </c>
      <c r="C16" s="103">
        <v>8618.4982016972772</v>
      </c>
      <c r="D16" s="104">
        <v>-229.31028806503673</v>
      </c>
      <c r="F16" s="175"/>
      <c r="G16" s="175"/>
      <c r="H16" s="175"/>
      <c r="I16" s="175"/>
    </row>
    <row r="17" spans="1:9" x14ac:dyDescent="0.25">
      <c r="A17" s="46" t="s">
        <v>96</v>
      </c>
      <c r="B17" s="103">
        <v>13850.960613479197</v>
      </c>
      <c r="C17" s="103">
        <v>11636.924597097295</v>
      </c>
      <c r="D17" s="104">
        <v>2214.0360163819023</v>
      </c>
      <c r="F17" s="175"/>
      <c r="G17" s="175"/>
      <c r="H17" s="175"/>
      <c r="I17" s="175"/>
    </row>
    <row r="18" spans="1:9" x14ac:dyDescent="0.25">
      <c r="A18" s="45" t="s">
        <v>45</v>
      </c>
      <c r="B18" s="101">
        <v>439.99396128650005</v>
      </c>
      <c r="C18" s="101">
        <v>420.44193730749998</v>
      </c>
      <c r="D18" s="102">
        <v>19.552023979000069</v>
      </c>
      <c r="F18" s="175"/>
      <c r="G18" s="175"/>
      <c r="H18" s="175"/>
      <c r="I18" s="175"/>
    </row>
    <row r="19" spans="1:9" x14ac:dyDescent="0.25">
      <c r="A19" s="45" t="s">
        <v>46</v>
      </c>
      <c r="B19" s="101">
        <v>93842.033899478876</v>
      </c>
      <c r="C19" s="101">
        <v>94461.127519479691</v>
      </c>
      <c r="D19" s="102">
        <v>-619.09362000081455</v>
      </c>
      <c r="F19" s="175"/>
      <c r="G19" s="175"/>
      <c r="H19" s="175"/>
      <c r="I19" s="175"/>
    </row>
    <row r="20" spans="1:9" x14ac:dyDescent="0.25">
      <c r="A20" s="46" t="s">
        <v>97</v>
      </c>
      <c r="B20" s="103">
        <v>80444.845683749387</v>
      </c>
      <c r="C20" s="103">
        <v>79355.112584911272</v>
      </c>
      <c r="D20" s="104">
        <v>1089.7330988381145</v>
      </c>
      <c r="F20" s="175"/>
      <c r="G20" s="175"/>
      <c r="H20" s="175"/>
      <c r="I20" s="175"/>
    </row>
    <row r="21" spans="1:9" x14ac:dyDescent="0.25">
      <c r="A21" s="46" t="s">
        <v>98</v>
      </c>
      <c r="B21" s="103">
        <v>13397.188215729486</v>
      </c>
      <c r="C21" s="103">
        <v>15106.014934568424</v>
      </c>
      <c r="D21" s="104">
        <v>-1708.8267188389382</v>
      </c>
      <c r="F21" s="175"/>
      <c r="G21" s="175"/>
      <c r="H21" s="175"/>
      <c r="I21" s="175"/>
    </row>
    <row r="22" spans="1:9" x14ac:dyDescent="0.25">
      <c r="A22" s="45" t="s">
        <v>99</v>
      </c>
      <c r="B22" s="105">
        <v>2419.7850408753575</v>
      </c>
      <c r="C22" s="105">
        <v>2630.3307455306867</v>
      </c>
      <c r="D22" s="102">
        <v>-210.54570465532925</v>
      </c>
      <c r="F22" s="175"/>
      <c r="G22" s="175"/>
      <c r="H22" s="175"/>
      <c r="I22" s="175"/>
    </row>
    <row r="23" spans="1:9" x14ac:dyDescent="0.25">
      <c r="A23" s="45" t="s">
        <v>47</v>
      </c>
      <c r="B23" s="101">
        <v>10196.645334962079</v>
      </c>
      <c r="C23" s="101">
        <v>13031.71544658225</v>
      </c>
      <c r="D23" s="102">
        <v>-2835.0701116201708</v>
      </c>
      <c r="F23" s="175"/>
      <c r="G23" s="175"/>
      <c r="H23" s="175"/>
      <c r="I23" s="175"/>
    </row>
    <row r="24" spans="1:9" x14ac:dyDescent="0.25">
      <c r="A24" s="46" t="s">
        <v>100</v>
      </c>
      <c r="B24" s="103">
        <v>1497.2492263672884</v>
      </c>
      <c r="C24" s="103">
        <v>4314.5114820472045</v>
      </c>
      <c r="D24" s="104">
        <v>-2817.2622556799161</v>
      </c>
      <c r="F24" s="175"/>
      <c r="G24" s="175"/>
      <c r="H24" s="175"/>
      <c r="I24" s="175"/>
    </row>
    <row r="25" spans="1:9" x14ac:dyDescent="0.25">
      <c r="A25" s="46" t="s">
        <v>101</v>
      </c>
      <c r="B25" s="103">
        <v>43.120360833140147</v>
      </c>
      <c r="C25" s="103">
        <v>39.657546575111695</v>
      </c>
      <c r="D25" s="104">
        <v>3.4628142580284518</v>
      </c>
      <c r="F25" s="175"/>
      <c r="G25" s="175"/>
      <c r="H25" s="175"/>
      <c r="I25" s="175"/>
    </row>
    <row r="26" spans="1:9" x14ac:dyDescent="0.25">
      <c r="A26" s="46" t="s">
        <v>102</v>
      </c>
      <c r="B26" s="103">
        <v>7268.1348559587323</v>
      </c>
      <c r="C26" s="103">
        <v>7499.1435695438804</v>
      </c>
      <c r="D26" s="104">
        <v>-231.00871358514814</v>
      </c>
      <c r="F26" s="175"/>
      <c r="G26" s="175"/>
      <c r="H26" s="175"/>
      <c r="I26" s="175"/>
    </row>
    <row r="27" spans="1:9" x14ac:dyDescent="0.25">
      <c r="A27" s="46" t="s">
        <v>90</v>
      </c>
      <c r="B27" s="103">
        <v>1388.1408918029176</v>
      </c>
      <c r="C27" s="103">
        <v>1178.4028484160519</v>
      </c>
      <c r="D27" s="104">
        <v>209.73804338686568</v>
      </c>
      <c r="F27" s="175"/>
      <c r="G27" s="175"/>
      <c r="H27" s="175"/>
      <c r="I27" s="175"/>
    </row>
    <row r="28" spans="1:9" x14ac:dyDescent="0.25">
      <c r="A28" s="45" t="s">
        <v>84</v>
      </c>
      <c r="B28" s="105">
        <v>4759.0948625403262</v>
      </c>
      <c r="C28" s="105">
        <v>3875.6318343816174</v>
      </c>
      <c r="D28" s="102">
        <v>883.46302815870877</v>
      </c>
      <c r="F28" s="175"/>
      <c r="G28" s="175"/>
      <c r="H28" s="175"/>
      <c r="I28" s="175"/>
    </row>
    <row r="29" spans="1:9" x14ac:dyDescent="0.25">
      <c r="A29" s="45" t="s">
        <v>53</v>
      </c>
      <c r="B29" s="105">
        <v>395.17653277419635</v>
      </c>
      <c r="C29" s="105">
        <v>831.63390962275696</v>
      </c>
      <c r="D29" s="102">
        <v>-436.45737684856061</v>
      </c>
      <c r="F29" s="175"/>
      <c r="G29" s="175"/>
      <c r="H29" s="175"/>
      <c r="I29" s="175"/>
    </row>
    <row r="30" spans="1:9" x14ac:dyDescent="0.25">
      <c r="A30" s="45" t="s">
        <v>48</v>
      </c>
      <c r="B30" s="105">
        <v>1688.3060752614374</v>
      </c>
      <c r="C30" s="105">
        <v>1951.7530061970015</v>
      </c>
      <c r="D30" s="102">
        <v>-263.44693093556407</v>
      </c>
      <c r="F30" s="175"/>
      <c r="G30" s="175"/>
      <c r="H30" s="175"/>
      <c r="I30" s="175"/>
    </row>
    <row r="31" spans="1:9" x14ac:dyDescent="0.25">
      <c r="A31" s="47"/>
      <c r="B31" s="106"/>
      <c r="C31" s="106"/>
      <c r="D31" s="107"/>
      <c r="F31" s="175"/>
    </row>
    <row r="32" spans="1:9" x14ac:dyDescent="0.25">
      <c r="A32" s="87" t="s">
        <v>49</v>
      </c>
      <c r="B32" s="99">
        <v>24780.38072046388</v>
      </c>
      <c r="C32" s="99">
        <v>20834.521285054874</v>
      </c>
      <c r="D32" s="100">
        <v>3945.8594354090055</v>
      </c>
      <c r="E32" s="44"/>
      <c r="F32" s="175"/>
      <c r="G32" s="175"/>
      <c r="H32" s="175"/>
      <c r="I32" s="175"/>
    </row>
    <row r="33" spans="1:9" x14ac:dyDescent="0.25">
      <c r="A33" s="45" t="s">
        <v>118</v>
      </c>
      <c r="B33" s="105">
        <v>3541.3222130933646</v>
      </c>
      <c r="C33" s="105">
        <v>404.31577726965531</v>
      </c>
      <c r="D33" s="108">
        <v>3137.0064358237091</v>
      </c>
      <c r="F33" s="175"/>
      <c r="G33" s="175"/>
      <c r="H33" s="175"/>
      <c r="I33" s="175"/>
    </row>
    <row r="34" spans="1:9" x14ac:dyDescent="0.25">
      <c r="A34" s="45" t="s">
        <v>50</v>
      </c>
      <c r="B34" s="105">
        <v>433.87403985309896</v>
      </c>
      <c r="C34" s="105">
        <v>318.32401616999999</v>
      </c>
      <c r="D34" s="108">
        <v>115.55002368309897</v>
      </c>
      <c r="F34" s="175"/>
      <c r="G34" s="175"/>
      <c r="H34" s="175"/>
      <c r="I34" s="175"/>
    </row>
    <row r="35" spans="1:9" x14ac:dyDescent="0.25">
      <c r="A35" s="45" t="s">
        <v>51</v>
      </c>
      <c r="B35" s="105">
        <v>2363.5142919694931</v>
      </c>
      <c r="C35" s="105">
        <v>2986.6925135906722</v>
      </c>
      <c r="D35" s="108">
        <v>-623.17822162117909</v>
      </c>
      <c r="F35" s="175"/>
      <c r="G35" s="175"/>
      <c r="H35" s="175"/>
      <c r="I35" s="175"/>
    </row>
    <row r="36" spans="1:9" s="48" customFormat="1" x14ac:dyDescent="0.25">
      <c r="A36" s="45" t="s">
        <v>85</v>
      </c>
      <c r="B36" s="109">
        <v>12095.093216693836</v>
      </c>
      <c r="C36" s="109">
        <v>10776.213127307605</v>
      </c>
      <c r="D36" s="108">
        <v>1318.8800893862317</v>
      </c>
      <c r="F36" s="175"/>
      <c r="G36" s="175"/>
      <c r="H36" s="175"/>
      <c r="I36" s="175"/>
    </row>
    <row r="37" spans="1:9" s="48" customFormat="1" x14ac:dyDescent="0.25">
      <c r="A37" s="46" t="s">
        <v>103</v>
      </c>
      <c r="B37" s="103">
        <v>1027.1293701079076</v>
      </c>
      <c r="C37" s="103">
        <v>692.22850173680354</v>
      </c>
      <c r="D37" s="110">
        <v>334.90086837110402</v>
      </c>
      <c r="F37" s="175"/>
      <c r="G37" s="175"/>
      <c r="H37" s="175"/>
      <c r="I37" s="175"/>
    </row>
    <row r="38" spans="1:9" s="48" customFormat="1" x14ac:dyDescent="0.25">
      <c r="A38" s="46" t="s">
        <v>104</v>
      </c>
      <c r="B38" s="103">
        <v>784.30869157307541</v>
      </c>
      <c r="C38" s="103">
        <v>923.23258006980643</v>
      </c>
      <c r="D38" s="110">
        <v>-138.92388849673102</v>
      </c>
      <c r="F38" s="175"/>
      <c r="G38" s="175"/>
      <c r="H38" s="175"/>
      <c r="I38" s="175"/>
    </row>
    <row r="39" spans="1:9" x14ac:dyDescent="0.25">
      <c r="A39" s="46" t="s">
        <v>105</v>
      </c>
      <c r="B39" s="103">
        <v>10283.655155012853</v>
      </c>
      <c r="C39" s="103">
        <v>9160.7520455009944</v>
      </c>
      <c r="D39" s="110">
        <v>1122.9031095118589</v>
      </c>
      <c r="F39" s="175"/>
      <c r="G39" s="175"/>
      <c r="H39" s="175"/>
      <c r="I39" s="175"/>
    </row>
    <row r="40" spans="1:9" x14ac:dyDescent="0.25">
      <c r="A40" s="45" t="s">
        <v>52</v>
      </c>
      <c r="B40" s="109">
        <v>2677.0219943424613</v>
      </c>
      <c r="C40" s="109">
        <v>2267.2992616147485</v>
      </c>
      <c r="D40" s="108">
        <v>409.72273272771281</v>
      </c>
      <c r="F40" s="175"/>
      <c r="G40" s="175"/>
      <c r="H40" s="175"/>
      <c r="I40" s="175"/>
    </row>
    <row r="41" spans="1:9" x14ac:dyDescent="0.25">
      <c r="A41" s="46" t="s">
        <v>106</v>
      </c>
      <c r="B41" s="103">
        <v>2432.8042528273331</v>
      </c>
      <c r="C41" s="103">
        <v>1265.4401037853197</v>
      </c>
      <c r="D41" s="110">
        <v>1167.3641490420134</v>
      </c>
      <c r="F41" s="175"/>
      <c r="G41" s="175"/>
      <c r="H41" s="175"/>
      <c r="I41" s="175"/>
    </row>
    <row r="42" spans="1:9" x14ac:dyDescent="0.25">
      <c r="A42" s="46" t="s">
        <v>90</v>
      </c>
      <c r="B42" s="103">
        <v>244.21774151512804</v>
      </c>
      <c r="C42" s="103">
        <v>1001.8591578294286</v>
      </c>
      <c r="D42" s="110">
        <v>-757.6414163143005</v>
      </c>
      <c r="F42" s="175"/>
      <c r="G42" s="175"/>
      <c r="H42" s="175"/>
      <c r="I42" s="175"/>
    </row>
    <row r="43" spans="1:9" x14ac:dyDescent="0.25">
      <c r="A43" s="45" t="s">
        <v>64</v>
      </c>
      <c r="B43" s="105">
        <v>3669.5549645116275</v>
      </c>
      <c r="C43" s="105">
        <v>4081.6765891021923</v>
      </c>
      <c r="D43" s="108">
        <v>-412.12162459056481</v>
      </c>
      <c r="F43" s="175"/>
      <c r="G43" s="175"/>
      <c r="H43" s="175"/>
      <c r="I43" s="175"/>
    </row>
    <row r="44" spans="1:9" x14ac:dyDescent="0.25">
      <c r="A44" s="45"/>
      <c r="B44" s="49"/>
      <c r="C44" s="49"/>
      <c r="D44" s="50"/>
      <c r="F44" s="175"/>
      <c r="G44" s="175"/>
      <c r="H44" s="175"/>
      <c r="I44" s="175"/>
    </row>
    <row r="45" spans="1:9" x14ac:dyDescent="0.25">
      <c r="A45" s="63" t="s">
        <v>16</v>
      </c>
      <c r="B45" s="111">
        <f>B14+B32</f>
        <v>160761.56495475411</v>
      </c>
      <c r="C45" s="111">
        <f>C14+C32</f>
        <v>158292.57848295095</v>
      </c>
      <c r="D45" s="111">
        <f>D14+D32</f>
        <v>2468.9864718031786</v>
      </c>
      <c r="E45" s="44"/>
      <c r="F45" s="175"/>
      <c r="G45" s="175"/>
      <c r="H45" s="175"/>
      <c r="I45" s="175"/>
    </row>
    <row r="46" spans="1:9" s="55" customFormat="1" x14ac:dyDescent="0.25">
      <c r="A46" s="51"/>
      <c r="B46" s="52"/>
      <c r="C46" s="52"/>
      <c r="D46" s="53"/>
      <c r="E46" s="54"/>
      <c r="F46" s="175"/>
      <c r="G46" s="175"/>
      <c r="H46" s="175"/>
      <c r="I46" s="175"/>
    </row>
    <row r="47" spans="1:9" x14ac:dyDescent="0.25">
      <c r="A47" s="86" t="s">
        <v>80</v>
      </c>
      <c r="B47" s="58" t="s">
        <v>124</v>
      </c>
      <c r="C47" s="58" t="s">
        <v>124</v>
      </c>
      <c r="D47" s="61" t="s">
        <v>15</v>
      </c>
      <c r="F47" s="175"/>
      <c r="G47" s="175"/>
      <c r="H47" s="175"/>
      <c r="I47" s="175"/>
    </row>
    <row r="48" spans="1:9" x14ac:dyDescent="0.25">
      <c r="A48" s="42"/>
      <c r="B48" s="59">
        <v>2025</v>
      </c>
      <c r="C48" s="59">
        <v>2024</v>
      </c>
      <c r="D48" s="62"/>
      <c r="F48" s="175"/>
      <c r="G48" s="175"/>
      <c r="H48" s="175"/>
      <c r="I48" s="175"/>
    </row>
    <row r="49" spans="1:9" x14ac:dyDescent="0.25">
      <c r="A49" s="87" t="s">
        <v>54</v>
      </c>
      <c r="B49" s="162">
        <v>63419.165181289085</v>
      </c>
      <c r="C49" s="162">
        <v>61051.085937598895</v>
      </c>
      <c r="D49" s="163">
        <v>2368.0792436901902</v>
      </c>
      <c r="E49" s="44"/>
      <c r="F49" s="175"/>
      <c r="G49" s="175"/>
      <c r="H49" s="175"/>
      <c r="I49" s="175"/>
    </row>
    <row r="50" spans="1:9" x14ac:dyDescent="0.25">
      <c r="A50" s="42" t="s">
        <v>55</v>
      </c>
      <c r="B50" s="113">
        <v>50068.065410726304</v>
      </c>
      <c r="C50" s="113">
        <v>47125.01084766342</v>
      </c>
      <c r="D50" s="164">
        <v>2943.054563062884</v>
      </c>
      <c r="F50" s="175"/>
      <c r="G50" s="175"/>
      <c r="H50" s="175"/>
      <c r="I50" s="175"/>
    </row>
    <row r="51" spans="1:9" x14ac:dyDescent="0.25">
      <c r="A51" s="46" t="s">
        <v>129</v>
      </c>
      <c r="B51" s="165">
        <v>5010.9205327998516</v>
      </c>
      <c r="C51" s="165">
        <v>4773.1882500000002</v>
      </c>
      <c r="D51" s="166">
        <v>237.73228279985142</v>
      </c>
      <c r="F51" s="175"/>
      <c r="G51" s="175"/>
      <c r="H51" s="175"/>
      <c r="I51" s="175"/>
    </row>
    <row r="52" spans="1:9" x14ac:dyDescent="0.25">
      <c r="A52" s="46" t="s">
        <v>130</v>
      </c>
      <c r="B52" s="165">
        <v>219.05840220511826</v>
      </c>
      <c r="C52" s="165">
        <v>374.2198552833587</v>
      </c>
      <c r="D52" s="166">
        <v>-155.16145307824044</v>
      </c>
      <c r="F52" s="175"/>
      <c r="G52" s="175"/>
      <c r="H52" s="175"/>
      <c r="I52" s="175"/>
    </row>
    <row r="53" spans="1:9" x14ac:dyDescent="0.25">
      <c r="A53" s="46" t="s">
        <v>131</v>
      </c>
      <c r="B53" s="165">
        <v>46803.904979191058</v>
      </c>
      <c r="C53" s="165">
        <v>39603.271856783082</v>
      </c>
      <c r="D53" s="166">
        <v>7200.6331224079768</v>
      </c>
      <c r="F53" s="175"/>
      <c r="G53" s="175"/>
      <c r="H53" s="175"/>
      <c r="I53" s="175"/>
    </row>
    <row r="54" spans="1:9" x14ac:dyDescent="0.25">
      <c r="A54" s="46" t="s">
        <v>132</v>
      </c>
      <c r="B54" s="165">
        <v>-2550.6164418878002</v>
      </c>
      <c r="C54" s="165">
        <v>-2318.1279232475999</v>
      </c>
      <c r="D54" s="166">
        <v>-232.48851864020025</v>
      </c>
      <c r="F54" s="175"/>
      <c r="G54" s="175"/>
      <c r="H54" s="175"/>
      <c r="I54" s="175"/>
    </row>
    <row r="55" spans="1:9" x14ac:dyDescent="0.25">
      <c r="A55" s="46" t="s">
        <v>133</v>
      </c>
      <c r="B55" s="165">
        <v>-5700.1834622663791</v>
      </c>
      <c r="C55" s="165">
        <v>-919.47985114885057</v>
      </c>
      <c r="D55" s="166">
        <v>-4780.7036111175285</v>
      </c>
      <c r="F55" s="175"/>
      <c r="G55" s="175"/>
      <c r="H55" s="175"/>
      <c r="I55" s="175"/>
    </row>
    <row r="56" spans="1:9" x14ac:dyDescent="0.25">
      <c r="A56" s="97" t="s">
        <v>134</v>
      </c>
      <c r="B56" s="167">
        <v>6284.9814006844608</v>
      </c>
      <c r="C56" s="167">
        <v>5611.9386599934305</v>
      </c>
      <c r="D56" s="166">
        <v>673.0427406910303</v>
      </c>
      <c r="F56" s="175"/>
      <c r="G56" s="175"/>
      <c r="H56" s="175"/>
      <c r="I56" s="175"/>
    </row>
    <row r="57" spans="1:9" x14ac:dyDescent="0.25">
      <c r="A57" s="42" t="s">
        <v>93</v>
      </c>
      <c r="B57" s="112">
        <v>4101.0997705627824</v>
      </c>
      <c r="C57" s="113">
        <v>4876.075089935478</v>
      </c>
      <c r="D57" s="164">
        <v>-774.97531937269559</v>
      </c>
      <c r="F57" s="175"/>
      <c r="G57" s="175"/>
      <c r="H57" s="175"/>
      <c r="I57" s="175"/>
    </row>
    <row r="58" spans="1:9" s="56" customFormat="1" x14ac:dyDescent="0.25">
      <c r="A58" s="42" t="s">
        <v>135</v>
      </c>
      <c r="B58" s="113">
        <v>9250</v>
      </c>
      <c r="C58" s="113">
        <v>9050</v>
      </c>
      <c r="D58" s="164">
        <v>200</v>
      </c>
      <c r="F58" s="175"/>
      <c r="G58" s="175"/>
      <c r="H58" s="175"/>
      <c r="I58" s="175"/>
    </row>
    <row r="59" spans="1:9" s="56" customFormat="1" x14ac:dyDescent="0.25">
      <c r="A59" s="42"/>
      <c r="B59" s="164"/>
      <c r="C59" s="164"/>
      <c r="D59" s="164"/>
      <c r="F59" s="175"/>
      <c r="G59" s="175"/>
      <c r="H59" s="175"/>
      <c r="I59" s="175"/>
    </row>
    <row r="60" spans="1:9" x14ac:dyDescent="0.25">
      <c r="A60" s="87" t="s">
        <v>56</v>
      </c>
      <c r="B60" s="162">
        <v>68999.611981477385</v>
      </c>
      <c r="C60" s="162">
        <v>67103.245068076591</v>
      </c>
      <c r="D60" s="168">
        <v>1896.3669134007941</v>
      </c>
      <c r="E60" s="44"/>
      <c r="F60" s="175"/>
      <c r="G60" s="175"/>
      <c r="H60" s="175"/>
      <c r="I60" s="175"/>
    </row>
    <row r="61" spans="1:9" x14ac:dyDescent="0.25">
      <c r="A61" s="42" t="s">
        <v>107</v>
      </c>
      <c r="B61" s="169">
        <v>1190.8799174589058</v>
      </c>
      <c r="C61" s="169">
        <v>1305.0316466763263</v>
      </c>
      <c r="D61" s="164">
        <v>-114.15172921742055</v>
      </c>
      <c r="F61" s="175"/>
      <c r="G61" s="175"/>
      <c r="H61" s="175"/>
      <c r="I61" s="175"/>
    </row>
    <row r="62" spans="1:9" x14ac:dyDescent="0.25">
      <c r="A62" s="42" t="s">
        <v>86</v>
      </c>
      <c r="B62" s="169">
        <v>6861.4404272447464</v>
      </c>
      <c r="C62" s="169">
        <v>6682.9832113951134</v>
      </c>
      <c r="D62" s="164">
        <v>178.45721584963303</v>
      </c>
      <c r="F62" s="175"/>
      <c r="G62" s="175"/>
      <c r="H62" s="175"/>
      <c r="I62" s="175"/>
    </row>
    <row r="63" spans="1:9" s="56" customFormat="1" x14ac:dyDescent="0.25">
      <c r="A63" s="42" t="s">
        <v>108</v>
      </c>
      <c r="B63" s="113">
        <v>4279.031103849853</v>
      </c>
      <c r="C63" s="113">
        <v>4624.0314707740872</v>
      </c>
      <c r="D63" s="164">
        <v>-345.00036692423419</v>
      </c>
      <c r="F63" s="175"/>
      <c r="G63" s="175"/>
      <c r="H63" s="175"/>
      <c r="I63" s="175"/>
    </row>
    <row r="64" spans="1:9" x14ac:dyDescent="0.25">
      <c r="A64" s="46" t="s">
        <v>109</v>
      </c>
      <c r="B64" s="165">
        <v>1022.2317474029439</v>
      </c>
      <c r="C64" s="165">
        <v>1301.7946687922786</v>
      </c>
      <c r="D64" s="166">
        <v>-279.56292138933463</v>
      </c>
      <c r="F64" s="175"/>
      <c r="G64" s="175"/>
      <c r="H64" s="175"/>
      <c r="I64" s="175"/>
    </row>
    <row r="65" spans="1:9" x14ac:dyDescent="0.25">
      <c r="A65" s="46" t="s">
        <v>110</v>
      </c>
      <c r="B65" s="165">
        <v>3256.7993564469093</v>
      </c>
      <c r="C65" s="165">
        <v>3322.2368019818091</v>
      </c>
      <c r="D65" s="166">
        <v>-65.43744553489978</v>
      </c>
      <c r="F65" s="175"/>
      <c r="G65" s="175"/>
      <c r="H65" s="175"/>
      <c r="I65" s="175"/>
    </row>
    <row r="66" spans="1:9" s="56" customFormat="1" x14ac:dyDescent="0.25">
      <c r="A66" s="42" t="s">
        <v>87</v>
      </c>
      <c r="B66" s="113">
        <v>48024.257115380584</v>
      </c>
      <c r="C66" s="113">
        <v>46094.591794115724</v>
      </c>
      <c r="D66" s="164">
        <v>1929.6653212648598</v>
      </c>
      <c r="F66" s="175"/>
      <c r="G66" s="175"/>
      <c r="H66" s="175"/>
      <c r="I66" s="175"/>
    </row>
    <row r="67" spans="1:9" s="56" customFormat="1" x14ac:dyDescent="0.25">
      <c r="A67" s="46" t="s">
        <v>88</v>
      </c>
      <c r="B67" s="165">
        <v>42159.511567196081</v>
      </c>
      <c r="C67" s="165">
        <v>40584.844021315963</v>
      </c>
      <c r="D67" s="166">
        <v>1574.6675458801183</v>
      </c>
      <c r="F67" s="175"/>
      <c r="G67" s="175"/>
      <c r="H67" s="175"/>
      <c r="I67" s="175"/>
    </row>
    <row r="68" spans="1:9" s="56" customFormat="1" x14ac:dyDescent="0.25">
      <c r="A68" s="46" t="s">
        <v>89</v>
      </c>
      <c r="B68" s="165">
        <v>552.66996571086713</v>
      </c>
      <c r="C68" s="165">
        <v>485.44222915992987</v>
      </c>
      <c r="D68" s="166">
        <v>67.227736550937266</v>
      </c>
      <c r="E68" s="49"/>
      <c r="F68" s="175"/>
      <c r="G68" s="175"/>
      <c r="H68" s="175"/>
      <c r="I68" s="175"/>
    </row>
    <row r="69" spans="1:9" s="56" customFormat="1" x14ac:dyDescent="0.25">
      <c r="A69" s="46" t="s">
        <v>148</v>
      </c>
      <c r="B69" s="165">
        <v>2415.3635855347334</v>
      </c>
      <c r="C69" s="165">
        <v>2618.9034360395553</v>
      </c>
      <c r="D69" s="166">
        <v>-203.53985050482197</v>
      </c>
      <c r="F69" s="175"/>
      <c r="G69" s="175"/>
      <c r="H69" s="175"/>
      <c r="I69" s="175"/>
    </row>
    <row r="70" spans="1:9" s="56" customFormat="1" x14ac:dyDescent="0.25">
      <c r="A70" s="46" t="s">
        <v>90</v>
      </c>
      <c r="B70" s="165">
        <v>1624.051164619754</v>
      </c>
      <c r="C70" s="165">
        <v>1124.0222625293163</v>
      </c>
      <c r="D70" s="166">
        <v>500.02890209043767</v>
      </c>
      <c r="F70" s="175"/>
      <c r="G70" s="175"/>
      <c r="H70" s="175"/>
      <c r="I70" s="175"/>
    </row>
    <row r="71" spans="1:9" s="56" customFormat="1" x14ac:dyDescent="0.25">
      <c r="A71" s="46" t="s">
        <v>149</v>
      </c>
      <c r="B71" s="165">
        <v>1272.660832319146</v>
      </c>
      <c r="C71" s="165">
        <v>1281.3798450709562</v>
      </c>
      <c r="D71" s="166">
        <v>-8.719012751810169</v>
      </c>
      <c r="F71" s="175"/>
      <c r="G71" s="175"/>
      <c r="H71" s="175"/>
      <c r="I71" s="175"/>
    </row>
    <row r="72" spans="1:9" s="56" customFormat="1" x14ac:dyDescent="0.25">
      <c r="A72" s="42" t="s">
        <v>82</v>
      </c>
      <c r="B72" s="169">
        <v>234.5639175666681</v>
      </c>
      <c r="C72" s="169">
        <v>433.95463570943213</v>
      </c>
      <c r="D72" s="164">
        <v>-199.39071814276403</v>
      </c>
      <c r="F72" s="175"/>
      <c r="G72" s="175"/>
      <c r="H72" s="175"/>
      <c r="I72" s="175"/>
    </row>
    <row r="73" spans="1:9" s="56" customFormat="1" x14ac:dyDescent="0.25">
      <c r="A73" s="42" t="s">
        <v>59</v>
      </c>
      <c r="B73" s="169">
        <v>414.49433982435909</v>
      </c>
      <c r="C73" s="169">
        <v>417.8771201255442</v>
      </c>
      <c r="D73" s="164">
        <v>-3.3827803011851074</v>
      </c>
      <c r="F73" s="175"/>
      <c r="G73" s="175"/>
      <c r="H73" s="175"/>
      <c r="I73" s="175"/>
    </row>
    <row r="74" spans="1:9" x14ac:dyDescent="0.25">
      <c r="A74" s="42" t="s">
        <v>57</v>
      </c>
      <c r="B74" s="169">
        <v>7994.9451601522633</v>
      </c>
      <c r="C74" s="169">
        <v>7544.7751892803553</v>
      </c>
      <c r="D74" s="164">
        <v>450.16997087190794</v>
      </c>
      <c r="F74" s="175"/>
      <c r="G74" s="175"/>
      <c r="H74" s="175"/>
      <c r="I74" s="175"/>
    </row>
    <row r="75" spans="1:9" x14ac:dyDescent="0.25">
      <c r="A75" s="42"/>
      <c r="B75" s="169"/>
      <c r="C75" s="169"/>
      <c r="D75" s="164"/>
      <c r="F75" s="175"/>
      <c r="G75" s="175"/>
      <c r="H75" s="175"/>
      <c r="I75" s="175"/>
    </row>
    <row r="76" spans="1:9" x14ac:dyDescent="0.25">
      <c r="A76" s="87" t="s">
        <v>58</v>
      </c>
      <c r="B76" s="170">
        <v>28342.787830361547</v>
      </c>
      <c r="C76" s="170">
        <v>30138.247487846693</v>
      </c>
      <c r="D76" s="168">
        <v>-1795.4596574851457</v>
      </c>
      <c r="E76" s="44"/>
      <c r="F76" s="175"/>
      <c r="G76" s="175"/>
      <c r="H76" s="175"/>
      <c r="I76" s="175"/>
    </row>
    <row r="77" spans="1:9" x14ac:dyDescent="0.25">
      <c r="A77" s="42" t="s">
        <v>121</v>
      </c>
      <c r="B77" s="113">
        <v>941.93293952918691</v>
      </c>
      <c r="C77" s="113">
        <v>197.05078268478039</v>
      </c>
      <c r="D77" s="164">
        <v>744.8821568444065</v>
      </c>
      <c r="F77" s="175"/>
      <c r="G77" s="175"/>
      <c r="H77" s="175"/>
      <c r="I77" s="175"/>
    </row>
    <row r="78" spans="1:9" x14ac:dyDescent="0.25">
      <c r="A78" s="42" t="s">
        <v>111</v>
      </c>
      <c r="B78" s="113">
        <v>753.30772147280231</v>
      </c>
      <c r="C78" s="113">
        <v>794.62434898645984</v>
      </c>
      <c r="D78" s="164">
        <v>-41.316627513657522</v>
      </c>
      <c r="F78" s="175"/>
      <c r="G78" s="175"/>
      <c r="H78" s="175"/>
      <c r="I78" s="175"/>
    </row>
    <row r="79" spans="1:9" s="56" customFormat="1" ht="14.25" customHeight="1" x14ac:dyDescent="0.25">
      <c r="A79" s="46" t="s">
        <v>112</v>
      </c>
      <c r="B79" s="165">
        <v>15.972742093693499</v>
      </c>
      <c r="C79" s="165">
        <v>22.147836486250696</v>
      </c>
      <c r="D79" s="166">
        <v>-6.1750943925571971</v>
      </c>
      <c r="F79" s="175"/>
      <c r="G79" s="175"/>
      <c r="H79" s="175"/>
      <c r="I79" s="175"/>
    </row>
    <row r="80" spans="1:9" x14ac:dyDescent="0.25">
      <c r="A80" s="46" t="s">
        <v>110</v>
      </c>
      <c r="B80" s="165">
        <v>737.33497937910886</v>
      </c>
      <c r="C80" s="165">
        <v>772.47651250020908</v>
      </c>
      <c r="D80" s="166">
        <v>-35.141533121100224</v>
      </c>
      <c r="F80" s="175"/>
      <c r="G80" s="175"/>
      <c r="H80" s="175"/>
      <c r="I80" s="175"/>
    </row>
    <row r="81" spans="1:9" x14ac:dyDescent="0.25">
      <c r="A81" s="42" t="s">
        <v>92</v>
      </c>
      <c r="B81" s="113">
        <v>23693.660330659597</v>
      </c>
      <c r="C81" s="113">
        <v>25527.410892984786</v>
      </c>
      <c r="D81" s="164">
        <v>-1833.7505623251873</v>
      </c>
      <c r="F81" s="175"/>
      <c r="G81" s="175"/>
      <c r="H81" s="175"/>
      <c r="I81" s="175"/>
    </row>
    <row r="82" spans="1:9" x14ac:dyDescent="0.25">
      <c r="A82" s="46" t="s">
        <v>88</v>
      </c>
      <c r="B82" s="165">
        <v>11930.705011776217</v>
      </c>
      <c r="C82" s="165">
        <v>13805.199521449802</v>
      </c>
      <c r="D82" s="166">
        <v>-1874.4945096735846</v>
      </c>
      <c r="F82" s="175"/>
      <c r="G82" s="175"/>
      <c r="H82" s="175"/>
      <c r="I82" s="175"/>
    </row>
    <row r="83" spans="1:9" x14ac:dyDescent="0.25">
      <c r="A83" s="46" t="s">
        <v>89</v>
      </c>
      <c r="B83" s="165">
        <v>138.5477781404046</v>
      </c>
      <c r="C83" s="165">
        <v>102.93004572113081</v>
      </c>
      <c r="D83" s="166">
        <v>35.617732419273793</v>
      </c>
      <c r="F83" s="175"/>
      <c r="G83" s="175"/>
      <c r="H83" s="175"/>
      <c r="I83" s="175"/>
    </row>
    <row r="84" spans="1:9" x14ac:dyDescent="0.25">
      <c r="A84" s="46" t="s">
        <v>90</v>
      </c>
      <c r="B84" s="165">
        <v>373.67388075383923</v>
      </c>
      <c r="C84" s="165">
        <v>867.01137350550914</v>
      </c>
      <c r="D84" s="166">
        <v>-493.33749275166991</v>
      </c>
      <c r="F84" s="175"/>
      <c r="G84" s="175"/>
      <c r="H84" s="175"/>
      <c r="I84" s="175"/>
    </row>
    <row r="85" spans="1:9" x14ac:dyDescent="0.25">
      <c r="A85" s="46" t="s">
        <v>91</v>
      </c>
      <c r="B85" s="165">
        <v>178.19443646189649</v>
      </c>
      <c r="C85" s="165">
        <v>179.52859797776918</v>
      </c>
      <c r="D85" s="166">
        <v>-1.3341615158726938</v>
      </c>
      <c r="F85" s="175"/>
      <c r="G85" s="175"/>
      <c r="H85" s="175"/>
      <c r="I85" s="175"/>
    </row>
    <row r="86" spans="1:9" x14ac:dyDescent="0.25">
      <c r="A86" s="46" t="s">
        <v>113</v>
      </c>
      <c r="B86" s="165">
        <v>6463.4268368922685</v>
      </c>
      <c r="C86" s="165">
        <v>6182.7882591098405</v>
      </c>
      <c r="D86" s="166">
        <v>280.638577782428</v>
      </c>
      <c r="F86" s="175"/>
      <c r="G86" s="175"/>
      <c r="H86" s="175"/>
      <c r="I86" s="175"/>
    </row>
    <row r="87" spans="1:9" x14ac:dyDescent="0.25">
      <c r="A87" s="46" t="s">
        <v>114</v>
      </c>
      <c r="B87" s="165">
        <v>4609.1123866349699</v>
      </c>
      <c r="C87" s="165">
        <v>4389.9530952207315</v>
      </c>
      <c r="D87" s="166">
        <v>219.1592914142384</v>
      </c>
      <c r="F87" s="175"/>
      <c r="G87" s="175"/>
      <c r="H87" s="175"/>
      <c r="I87" s="175"/>
    </row>
    <row r="88" spans="1:9" x14ac:dyDescent="0.25">
      <c r="A88" s="42" t="s">
        <v>60</v>
      </c>
      <c r="B88" s="113">
        <v>2953.8868386999611</v>
      </c>
      <c r="C88" s="113">
        <v>3619.1614631906673</v>
      </c>
      <c r="D88" s="164">
        <v>-665.27462449070617</v>
      </c>
      <c r="F88" s="175"/>
      <c r="G88" s="175"/>
      <c r="H88" s="175"/>
      <c r="I88" s="175"/>
    </row>
    <row r="89" spans="1:9" x14ac:dyDescent="0.25">
      <c r="A89" s="46" t="s">
        <v>115</v>
      </c>
      <c r="B89" s="165">
        <v>288.80153881154661</v>
      </c>
      <c r="C89" s="165">
        <v>1137.1377605383673</v>
      </c>
      <c r="D89" s="166">
        <v>-848.33622172682067</v>
      </c>
      <c r="F89" s="175"/>
      <c r="G89" s="175"/>
      <c r="H89" s="175"/>
      <c r="I89" s="175"/>
    </row>
    <row r="90" spans="1:9" x14ac:dyDescent="0.25">
      <c r="A90" s="46" t="s">
        <v>116</v>
      </c>
      <c r="B90" s="165">
        <v>1475.49944164014</v>
      </c>
      <c r="C90" s="165">
        <v>1453.6315021038552</v>
      </c>
      <c r="D90" s="166">
        <v>21.867939536284894</v>
      </c>
      <c r="F90" s="175"/>
      <c r="G90" s="175"/>
      <c r="H90" s="175"/>
      <c r="I90" s="175"/>
    </row>
    <row r="91" spans="1:9" x14ac:dyDescent="0.25">
      <c r="A91" s="46" t="s">
        <v>117</v>
      </c>
      <c r="B91" s="165">
        <v>1189.5858582482745</v>
      </c>
      <c r="C91" s="165">
        <v>1028.3922005484451</v>
      </c>
      <c r="D91" s="166">
        <v>161.19365769982937</v>
      </c>
      <c r="F91" s="175"/>
      <c r="G91" s="175"/>
      <c r="H91" s="175"/>
      <c r="I91" s="175"/>
    </row>
    <row r="92" spans="1:9" x14ac:dyDescent="0.25">
      <c r="A92" s="46"/>
      <c r="B92" s="164"/>
      <c r="C92" s="164"/>
      <c r="D92" s="164"/>
      <c r="F92" s="175"/>
      <c r="G92" s="175"/>
      <c r="H92" s="175"/>
      <c r="I92" s="175"/>
    </row>
    <row r="93" spans="1:9" x14ac:dyDescent="0.25">
      <c r="A93" s="63" t="s">
        <v>65</v>
      </c>
      <c r="B93" s="171">
        <f>+B49+B60+B76</f>
        <v>160761.56499312801</v>
      </c>
      <c r="C93" s="171">
        <f>+C49+C60+C76</f>
        <v>158292.57849352219</v>
      </c>
      <c r="D93" s="171">
        <f>+D49+D60+D76</f>
        <v>2468.9864996058386</v>
      </c>
      <c r="E93" s="44"/>
      <c r="F93" s="175"/>
      <c r="G93" s="175"/>
      <c r="H93" s="175"/>
      <c r="I93" s="175"/>
    </row>
    <row r="95" spans="1:9" x14ac:dyDescent="0.25">
      <c r="B95" s="57"/>
      <c r="C95" s="57"/>
      <c r="D95" s="57"/>
    </row>
  </sheetData>
  <pageMargins left="0.70866141732283472" right="0.70866141732283472" top="0.74803149606299213" bottom="0.74803149606299213" header="0.31496062992125984" footer="0.31496062992125984"/>
  <pageSetup paperSize="9" scale="62" orientation="portrait" r:id="rId1"/>
  <headerFooter>
    <oddFooter>&amp;C&amp;1#&amp;"Calibri"&amp;12&amp;K008000Internal Use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A443"/>
  </sheetPr>
  <dimension ref="A2:I32"/>
  <sheetViews>
    <sheetView showGridLines="0" topLeftCell="A9" zoomScaleNormal="100" workbookViewId="0">
      <selection activeCell="B16" sqref="B16"/>
    </sheetView>
  </sheetViews>
  <sheetFormatPr baseColWidth="10" defaultColWidth="11.33203125" defaultRowHeight="13.2" x14ac:dyDescent="0.25"/>
  <cols>
    <col min="1" max="1" width="55.6640625" style="1" bestFit="1" customWidth="1"/>
    <col min="2" max="2" width="13.33203125" style="1" customWidth="1"/>
    <col min="3" max="4" width="13.6640625" style="1" customWidth="1"/>
    <col min="5" max="16384" width="11.33203125" style="1"/>
  </cols>
  <sheetData>
    <row r="2" spans="1:9" ht="12.75" customHeight="1" x14ac:dyDescent="0.25"/>
    <row r="3" spans="1:9" ht="12.75" customHeight="1" x14ac:dyDescent="0.25"/>
    <row r="4" spans="1:9" ht="12.75" customHeight="1" x14ac:dyDescent="0.25"/>
    <row r="5" spans="1:9" ht="18" x14ac:dyDescent="0.35">
      <c r="A5" s="72" t="s">
        <v>37</v>
      </c>
      <c r="B5" s="72"/>
      <c r="C5" s="72"/>
      <c r="D5" s="10"/>
    </row>
    <row r="6" spans="1:9" ht="18" x14ac:dyDescent="0.35">
      <c r="A6" s="73">
        <f>+Balance!A6</f>
        <v>46021</v>
      </c>
      <c r="B6" s="72"/>
      <c r="C6" s="72"/>
      <c r="D6" s="10"/>
    </row>
    <row r="7" spans="1:9" ht="18" x14ac:dyDescent="0.35">
      <c r="A7" s="77" t="s">
        <v>67</v>
      </c>
      <c r="B7" s="72"/>
      <c r="C7" s="72"/>
      <c r="D7" s="10"/>
    </row>
    <row r="8" spans="1:9" x14ac:dyDescent="0.25">
      <c r="A8" s="4"/>
      <c r="B8" s="4"/>
      <c r="C8" s="31"/>
      <c r="D8" s="4"/>
    </row>
    <row r="9" spans="1:9" x14ac:dyDescent="0.25">
      <c r="A9" s="4"/>
      <c r="B9" s="4"/>
      <c r="C9" s="32"/>
      <c r="D9" s="85" t="s">
        <v>68</v>
      </c>
    </row>
    <row r="10" spans="1:9" ht="31.95" customHeight="1" x14ac:dyDescent="0.25">
      <c r="A10" s="33"/>
      <c r="B10" s="64" t="s">
        <v>172</v>
      </c>
      <c r="C10" s="64" t="s">
        <v>173</v>
      </c>
      <c r="D10" s="65" t="s">
        <v>0</v>
      </c>
    </row>
    <row r="11" spans="1:9" x14ac:dyDescent="0.25">
      <c r="A11" s="34" t="s">
        <v>1</v>
      </c>
      <c r="B11" s="114">
        <v>45546.81067922862</v>
      </c>
      <c r="C11" s="114">
        <v>44739.287546106854</v>
      </c>
      <c r="D11" s="114">
        <v>1.8049530455520966</v>
      </c>
      <c r="F11" s="18"/>
      <c r="G11" s="18"/>
      <c r="H11" s="18"/>
      <c r="I11" s="18"/>
    </row>
    <row r="12" spans="1:9" x14ac:dyDescent="0.25">
      <c r="A12" s="35" t="s">
        <v>2</v>
      </c>
      <c r="B12" s="115">
        <v>-20718.067037511148</v>
      </c>
      <c r="C12" s="115">
        <v>-20863.235670483475</v>
      </c>
      <c r="D12" s="115">
        <v>-0.69581073264539772</v>
      </c>
      <c r="F12" s="18"/>
      <c r="G12" s="18"/>
      <c r="H12" s="18"/>
      <c r="I12" s="18"/>
    </row>
    <row r="13" spans="1:9" x14ac:dyDescent="0.25">
      <c r="A13" s="66" t="s">
        <v>3</v>
      </c>
      <c r="B13" s="116">
        <v>24828.743641717472</v>
      </c>
      <c r="C13" s="116">
        <v>23876.05187562338</v>
      </c>
      <c r="D13" s="116">
        <v>3.9901562078056876</v>
      </c>
      <c r="F13" s="18"/>
      <c r="G13" s="18"/>
      <c r="H13" s="18"/>
      <c r="I13" s="18"/>
    </row>
    <row r="14" spans="1:9" x14ac:dyDescent="0.25">
      <c r="A14" s="34" t="s">
        <v>4</v>
      </c>
      <c r="B14" s="114">
        <v>-5463.8055140890647</v>
      </c>
      <c r="C14" s="114">
        <v>-4461.7394433421232</v>
      </c>
      <c r="D14" s="114">
        <v>22.459089856585866</v>
      </c>
      <c r="F14" s="18"/>
      <c r="G14" s="18"/>
      <c r="H14" s="18"/>
      <c r="I14" s="18"/>
    </row>
    <row r="15" spans="1:9" x14ac:dyDescent="0.25">
      <c r="A15" s="36" t="s">
        <v>5</v>
      </c>
      <c r="B15" s="13">
        <v>-4116.9639718474837</v>
      </c>
      <c r="C15" s="13">
        <v>-3941.3647051731077</v>
      </c>
      <c r="D15" s="13">
        <v>4.4552909920743673</v>
      </c>
      <c r="F15" s="18"/>
      <c r="G15" s="18"/>
      <c r="H15" s="18"/>
      <c r="I15" s="18"/>
    </row>
    <row r="16" spans="1:9" x14ac:dyDescent="0.25">
      <c r="A16" s="36" t="s">
        <v>6</v>
      </c>
      <c r="B16" s="13">
        <v>1178.8537540163804</v>
      </c>
      <c r="C16" s="13">
        <v>947.14643213857721</v>
      </c>
      <c r="D16" s="13">
        <v>24.463727467634282</v>
      </c>
      <c r="F16" s="18"/>
      <c r="G16" s="18"/>
      <c r="H16" s="18"/>
      <c r="I16" s="18"/>
    </row>
    <row r="17" spans="1:9" x14ac:dyDescent="0.25">
      <c r="A17" s="36" t="s">
        <v>7</v>
      </c>
      <c r="B17" s="13">
        <v>-3926.9552345698048</v>
      </c>
      <c r="C17" s="13">
        <v>-4158.8900862941218</v>
      </c>
      <c r="D17" s="13">
        <v>-5.5768449492972314</v>
      </c>
      <c r="F17" s="18"/>
      <c r="G17" s="18"/>
      <c r="H17" s="18"/>
      <c r="I17" s="18"/>
    </row>
    <row r="18" spans="1:9" x14ac:dyDescent="0.25">
      <c r="A18" s="36" t="s">
        <v>94</v>
      </c>
      <c r="B18" s="13">
        <v>1401.2599383118427</v>
      </c>
      <c r="C18" s="13">
        <v>2691.3689159865285</v>
      </c>
      <c r="D18" s="13">
        <v>-47.935047849127471</v>
      </c>
      <c r="F18" s="18"/>
      <c r="G18" s="18"/>
      <c r="H18" s="18"/>
      <c r="I18" s="18"/>
    </row>
    <row r="19" spans="1:9" x14ac:dyDescent="0.25">
      <c r="A19" s="93" t="s">
        <v>8</v>
      </c>
      <c r="B19" s="114">
        <v>-2772.500552173075</v>
      </c>
      <c r="C19" s="114">
        <v>-2566.5778883166381</v>
      </c>
      <c r="D19" s="114">
        <v>8.0232384450057364</v>
      </c>
      <c r="F19" s="18"/>
      <c r="G19" s="18"/>
      <c r="H19" s="18"/>
      <c r="I19" s="18"/>
    </row>
    <row r="20" spans="1:9" x14ac:dyDescent="0.25">
      <c r="A20" s="82" t="s">
        <v>9</v>
      </c>
      <c r="B20" s="116">
        <v>16592.437575455329</v>
      </c>
      <c r="C20" s="116">
        <v>16847.734543964616</v>
      </c>
      <c r="D20" s="116">
        <v>-1.5153192724106757</v>
      </c>
      <c r="F20" s="18"/>
      <c r="G20" s="18"/>
      <c r="H20" s="18"/>
      <c r="I20" s="18"/>
    </row>
    <row r="21" spans="1:9" x14ac:dyDescent="0.25">
      <c r="A21" s="35" t="s">
        <v>10</v>
      </c>
      <c r="B21" s="115">
        <v>-6316.0605433372066</v>
      </c>
      <c r="C21" s="115">
        <v>-7118.6690580680761</v>
      </c>
      <c r="D21" s="115">
        <v>-11.274699079053525</v>
      </c>
      <c r="F21" s="18"/>
      <c r="G21" s="18"/>
      <c r="H21" s="18"/>
      <c r="I21" s="18"/>
    </row>
    <row r="22" spans="1:9" x14ac:dyDescent="0.25">
      <c r="A22" s="66" t="s">
        <v>72</v>
      </c>
      <c r="B22" s="116">
        <v>10276.377032118122</v>
      </c>
      <c r="C22" s="116">
        <v>9729.0654858965408</v>
      </c>
      <c r="D22" s="116">
        <v>5.6255304994603588</v>
      </c>
      <c r="F22" s="18"/>
      <c r="G22" s="18"/>
      <c r="H22" s="18"/>
      <c r="I22" s="18"/>
    </row>
    <row r="23" spans="1:9" x14ac:dyDescent="0.25">
      <c r="A23" s="35" t="s">
        <v>62</v>
      </c>
      <c r="B23" s="115">
        <v>-4302.3254911031991</v>
      </c>
      <c r="C23" s="115">
        <v>-3951.9773314770737</v>
      </c>
      <c r="D23" s="115">
        <v>8.8651358608674204</v>
      </c>
      <c r="F23" s="18"/>
      <c r="G23" s="18"/>
      <c r="H23" s="18"/>
      <c r="I23" s="18"/>
    </row>
    <row r="24" spans="1:9" x14ac:dyDescent="0.25">
      <c r="A24" s="35" t="s">
        <v>63</v>
      </c>
      <c r="B24" s="115">
        <v>2438.9191173593777</v>
      </c>
      <c r="C24" s="115">
        <v>2377.2274259012074</v>
      </c>
      <c r="D24" s="115">
        <v>2.59511104347885</v>
      </c>
      <c r="F24" s="18"/>
      <c r="G24" s="18"/>
      <c r="H24" s="18"/>
      <c r="I24" s="18"/>
    </row>
    <row r="25" spans="1:9" x14ac:dyDescent="0.25">
      <c r="A25" s="34" t="s">
        <v>11</v>
      </c>
      <c r="B25" s="114">
        <v>-1863.4063737438214</v>
      </c>
      <c r="C25" s="114">
        <v>-1574.7499055758663</v>
      </c>
      <c r="D25" s="114">
        <v>18.330305475547696</v>
      </c>
      <c r="F25" s="18"/>
      <c r="G25" s="18"/>
      <c r="H25" s="18"/>
      <c r="I25" s="18"/>
    </row>
    <row r="26" spans="1:9" x14ac:dyDescent="0.25">
      <c r="A26" s="37" t="s">
        <v>151</v>
      </c>
      <c r="B26" s="114">
        <v>78.897316839831518</v>
      </c>
      <c r="C26" s="114">
        <v>-56.246578011161297</v>
      </c>
      <c r="D26" s="114">
        <v>-240.27043000584945</v>
      </c>
      <c r="F26" s="18"/>
      <c r="G26" s="18"/>
      <c r="H26" s="18"/>
      <c r="I26" s="18"/>
    </row>
    <row r="27" spans="1:9" x14ac:dyDescent="0.25">
      <c r="A27" s="66" t="s">
        <v>73</v>
      </c>
      <c r="B27" s="116">
        <v>8491.8679752141325</v>
      </c>
      <c r="C27" s="116">
        <v>8098.0690023095131</v>
      </c>
      <c r="D27" s="116">
        <v>4.8628749988708506</v>
      </c>
      <c r="F27" s="18"/>
      <c r="G27" s="18"/>
      <c r="H27" s="18"/>
      <c r="I27" s="18"/>
    </row>
    <row r="28" spans="1:9" x14ac:dyDescent="0.25">
      <c r="A28" s="35" t="s">
        <v>12</v>
      </c>
      <c r="B28" s="115">
        <v>-1701.9055347781507</v>
      </c>
      <c r="C28" s="115">
        <v>-2150.2727523194048</v>
      </c>
      <c r="D28" s="115">
        <v>-20.851643916225051</v>
      </c>
      <c r="F28" s="18"/>
      <c r="G28" s="18"/>
      <c r="H28" s="18"/>
      <c r="I28" s="18"/>
    </row>
    <row r="29" spans="1:9" x14ac:dyDescent="0.25">
      <c r="A29" s="35" t="s">
        <v>79</v>
      </c>
      <c r="B29" s="115">
        <v>-504.98103973911424</v>
      </c>
      <c r="C29" s="115">
        <v>-335.8575960055378</v>
      </c>
      <c r="D29" s="115">
        <v>50.355700077954424</v>
      </c>
      <c r="F29" s="18"/>
      <c r="G29" s="18"/>
      <c r="H29" s="18"/>
      <c r="I29" s="18"/>
    </row>
    <row r="30" spans="1:9" x14ac:dyDescent="0.25">
      <c r="A30" s="66" t="s">
        <v>13</v>
      </c>
      <c r="B30" s="116">
        <v>6284.9814006968681</v>
      </c>
      <c r="C30" s="116">
        <v>5611.93865398457</v>
      </c>
      <c r="D30" s="116">
        <v>11.99305245851942</v>
      </c>
      <c r="F30" s="18"/>
      <c r="G30" s="18"/>
      <c r="H30" s="18"/>
      <c r="I30" s="18"/>
    </row>
    <row r="31" spans="1:9" ht="12" customHeight="1" x14ac:dyDescent="0.25"/>
    <row r="32" spans="1:9" x14ac:dyDescent="0.25">
      <c r="A32" s="9"/>
    </row>
  </sheetData>
  <pageMargins left="0.7" right="0.7" top="0.75" bottom="0.75" header="0.3" footer="0.3"/>
  <pageSetup paperSize="9" scale="99" orientation="portrait" r:id="rId1"/>
  <headerFooter>
    <oddFooter>&amp;C&amp;1#&amp;"Calibri"&amp;12&amp;K008000Internal Use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9D3AA-634A-4601-A8ED-F70040C059A5}">
  <sheetPr>
    <tabColor rgb="FF00A443"/>
  </sheetPr>
  <dimension ref="A2:H32"/>
  <sheetViews>
    <sheetView showGridLines="0" topLeftCell="A9" zoomScaleNormal="100" workbookViewId="0">
      <selection activeCell="F25" sqref="F25"/>
    </sheetView>
  </sheetViews>
  <sheetFormatPr baseColWidth="10" defaultColWidth="11.33203125" defaultRowHeight="13.2" x14ac:dyDescent="0.25"/>
  <cols>
    <col min="1" max="1" width="55.6640625" style="1" bestFit="1" customWidth="1"/>
    <col min="2" max="2" width="13.33203125" style="1" customWidth="1"/>
    <col min="3" max="4" width="13.6640625" style="1" customWidth="1"/>
    <col min="5" max="5" width="11.33203125" style="1"/>
    <col min="6" max="6" width="11.77734375" style="1" bestFit="1" customWidth="1"/>
    <col min="7" max="16384" width="11.33203125" style="1"/>
  </cols>
  <sheetData>
    <row r="2" spans="1:8" ht="12.75" customHeight="1" x14ac:dyDescent="0.25"/>
    <row r="3" spans="1:8" ht="12.75" customHeight="1" x14ac:dyDescent="0.25"/>
    <row r="4" spans="1:8" ht="12.75" customHeight="1" x14ac:dyDescent="0.25"/>
    <row r="5" spans="1:8" ht="18" x14ac:dyDescent="0.35">
      <c r="A5" s="72" t="s">
        <v>171</v>
      </c>
      <c r="B5" s="72"/>
      <c r="C5" s="72"/>
      <c r="D5" s="10"/>
    </row>
    <row r="6" spans="1:8" ht="18" x14ac:dyDescent="0.35">
      <c r="A6" s="73">
        <f>+Balance!A6</f>
        <v>46021</v>
      </c>
      <c r="B6" s="72"/>
      <c r="C6" s="72"/>
      <c r="D6" s="10"/>
    </row>
    <row r="7" spans="1:8" ht="18" x14ac:dyDescent="0.35">
      <c r="A7" s="77" t="s">
        <v>67</v>
      </c>
      <c r="B7" s="72"/>
      <c r="C7" s="72"/>
      <c r="D7" s="10"/>
    </row>
    <row r="8" spans="1:8" x14ac:dyDescent="0.25">
      <c r="A8" s="4"/>
      <c r="B8" s="4"/>
      <c r="C8" s="31"/>
      <c r="D8" s="4"/>
    </row>
    <row r="9" spans="1:8" x14ac:dyDescent="0.25">
      <c r="A9" s="4"/>
      <c r="B9" s="4"/>
      <c r="C9" s="32"/>
      <c r="D9" s="85" t="s">
        <v>68</v>
      </c>
    </row>
    <row r="10" spans="1:8" ht="31.95" customHeight="1" x14ac:dyDescent="0.25">
      <c r="A10" s="33"/>
      <c r="B10" s="64" t="s">
        <v>172</v>
      </c>
      <c r="C10" s="64" t="s">
        <v>173</v>
      </c>
      <c r="D10" s="65" t="s">
        <v>0</v>
      </c>
    </row>
    <row r="11" spans="1:8" x14ac:dyDescent="0.25">
      <c r="A11" s="34" t="s">
        <v>1</v>
      </c>
      <c r="B11" s="114">
        <v>45017.277780343575</v>
      </c>
      <c r="C11" s="114">
        <v>44739.287546106854</v>
      </c>
      <c r="D11" s="172">
        <v>6.2135597029844281E-3</v>
      </c>
      <c r="F11" s="18"/>
      <c r="G11" s="18"/>
      <c r="H11" s="18"/>
    </row>
    <row r="12" spans="1:8" x14ac:dyDescent="0.25">
      <c r="A12" s="35" t="s">
        <v>2</v>
      </c>
      <c r="B12" s="115">
        <v>-20718.067037511148</v>
      </c>
      <c r="C12" s="115">
        <v>-20863.235670483475</v>
      </c>
      <c r="D12" s="173">
        <v>-6.9581073264539661E-3</v>
      </c>
      <c r="F12" s="18"/>
      <c r="G12" s="18"/>
      <c r="H12" s="18"/>
    </row>
    <row r="13" spans="1:8" x14ac:dyDescent="0.25">
      <c r="A13" s="66" t="s">
        <v>3</v>
      </c>
      <c r="B13" s="116">
        <v>24299.210742832427</v>
      </c>
      <c r="C13" s="116">
        <v>23876.05187562338</v>
      </c>
      <c r="D13" s="174">
        <v>1.7723150771048468E-2</v>
      </c>
      <c r="F13" s="18"/>
      <c r="G13" s="18"/>
      <c r="H13" s="18"/>
    </row>
    <row r="14" spans="1:8" x14ac:dyDescent="0.25">
      <c r="A14" s="34" t="s">
        <v>4</v>
      </c>
      <c r="B14" s="114">
        <v>-5842.3169747212387</v>
      </c>
      <c r="C14" s="114">
        <v>-6095.122383670423</v>
      </c>
      <c r="D14" s="172">
        <v>-4.1476674795977941E-2</v>
      </c>
      <c r="F14" s="18"/>
      <c r="G14" s="18"/>
      <c r="H14" s="18"/>
    </row>
    <row r="15" spans="1:8" x14ac:dyDescent="0.25">
      <c r="A15" s="36" t="s">
        <v>5</v>
      </c>
      <c r="B15" s="13">
        <v>-4116.9639718474837</v>
      </c>
      <c r="C15" s="13">
        <v>-3830.221558173108</v>
      </c>
      <c r="D15" s="173">
        <v>7.4863140243809356E-2</v>
      </c>
      <c r="F15" s="18"/>
      <c r="G15" s="18"/>
      <c r="H15" s="18"/>
    </row>
    <row r="16" spans="1:8" x14ac:dyDescent="0.25">
      <c r="A16" s="36" t="s">
        <v>6</v>
      </c>
      <c r="B16" s="13">
        <v>1178.8537540163804</v>
      </c>
      <c r="C16" s="13">
        <v>947.14643213857721</v>
      </c>
      <c r="D16" s="173">
        <v>0.24463727467634278</v>
      </c>
      <c r="F16" s="18"/>
      <c r="G16" s="18"/>
      <c r="H16" s="18"/>
    </row>
    <row r="17" spans="1:8" x14ac:dyDescent="0.25">
      <c r="A17" s="36" t="s">
        <v>7</v>
      </c>
      <c r="B17" s="13">
        <v>-3926.9552345698048</v>
      </c>
      <c r="C17" s="13">
        <v>-4141.5782781760408</v>
      </c>
      <c r="D17" s="173">
        <v>-5.1821559123290672E-2</v>
      </c>
      <c r="F17" s="18"/>
      <c r="G17" s="18"/>
      <c r="H17" s="18"/>
    </row>
    <row r="18" spans="1:8" x14ac:dyDescent="0.25">
      <c r="A18" s="36" t="s">
        <v>94</v>
      </c>
      <c r="B18" s="13">
        <v>1779.7713989440165</v>
      </c>
      <c r="C18" s="13">
        <v>929.53102054014732</v>
      </c>
      <c r="D18" s="173">
        <v>0.91469822912396981</v>
      </c>
      <c r="F18" s="18"/>
      <c r="G18" s="18"/>
      <c r="H18" s="18"/>
    </row>
    <row r="19" spans="1:8" x14ac:dyDescent="0.25">
      <c r="A19" s="93" t="s">
        <v>8</v>
      </c>
      <c r="B19" s="114">
        <v>-2772.500552173075</v>
      </c>
      <c r="C19" s="114">
        <v>-2564.8527960657157</v>
      </c>
      <c r="D19" s="172">
        <v>8.0958937068776438E-2</v>
      </c>
      <c r="F19" s="18"/>
      <c r="G19" s="18"/>
      <c r="H19" s="18"/>
    </row>
    <row r="20" spans="1:8" x14ac:dyDescent="0.25">
      <c r="A20" s="82" t="s">
        <v>9</v>
      </c>
      <c r="B20" s="116">
        <v>15684.393215938113</v>
      </c>
      <c r="C20" s="116">
        <v>15216.076695887241</v>
      </c>
      <c r="D20" s="174">
        <v>3.0777744448242217E-2</v>
      </c>
      <c r="F20" s="18"/>
      <c r="G20" s="18"/>
      <c r="H20" s="18"/>
    </row>
    <row r="21" spans="1:8" x14ac:dyDescent="0.25">
      <c r="A21" s="35" t="s">
        <v>10</v>
      </c>
      <c r="B21" s="115">
        <v>-5792.5165433372067</v>
      </c>
      <c r="C21" s="115">
        <v>-5619.1963465599056</v>
      </c>
      <c r="D21" s="173">
        <v>3.08443033643786E-2</v>
      </c>
      <c r="F21" s="18"/>
      <c r="G21" s="18"/>
      <c r="H21" s="18"/>
    </row>
    <row r="22" spans="1:8" x14ac:dyDescent="0.25">
      <c r="A22" s="66" t="s">
        <v>72</v>
      </c>
      <c r="B22" s="116">
        <v>9891.8766726009053</v>
      </c>
      <c r="C22" s="116">
        <v>9596.8803493273354</v>
      </c>
      <c r="D22" s="174">
        <v>3.0738772656913049E-2</v>
      </c>
      <c r="F22" s="18"/>
      <c r="G22" s="18"/>
      <c r="H22" s="18"/>
    </row>
    <row r="23" spans="1:8" x14ac:dyDescent="0.25">
      <c r="A23" s="35" t="s">
        <v>62</v>
      </c>
      <c r="B23" s="115">
        <v>-4302.3254911031991</v>
      </c>
      <c r="C23" s="115">
        <v>-3951.9773314770737</v>
      </c>
      <c r="D23" s="173">
        <v>8.8651358608674125E-2</v>
      </c>
      <c r="F23" s="18"/>
      <c r="G23" s="18"/>
      <c r="H23" s="18"/>
    </row>
    <row r="24" spans="1:8" x14ac:dyDescent="0.25">
      <c r="A24" s="35" t="s">
        <v>63</v>
      </c>
      <c r="B24" s="115">
        <v>2438.9191173593777</v>
      </c>
      <c r="C24" s="115">
        <v>2377.2274259012074</v>
      </c>
      <c r="D24" s="173">
        <v>2.5951110434788482E-2</v>
      </c>
      <c r="F24" s="18"/>
      <c r="G24" s="18"/>
      <c r="H24" s="18"/>
    </row>
    <row r="25" spans="1:8" x14ac:dyDescent="0.25">
      <c r="A25" s="34" t="s">
        <v>11</v>
      </c>
      <c r="B25" s="114">
        <v>-1863.4063737438214</v>
      </c>
      <c r="C25" s="114">
        <v>-1574.7499055758663</v>
      </c>
      <c r="D25" s="172">
        <v>0.18330305475547704</v>
      </c>
      <c r="F25" s="18"/>
      <c r="G25" s="18"/>
      <c r="H25" s="18"/>
    </row>
    <row r="26" spans="1:8" x14ac:dyDescent="0.25">
      <c r="A26" s="37" t="s">
        <v>151</v>
      </c>
      <c r="B26" s="114">
        <v>78.897316839831518</v>
      </c>
      <c r="C26" s="114">
        <v>47.741409361668865</v>
      </c>
      <c r="D26" s="172">
        <v>0.65259714563804727</v>
      </c>
      <c r="F26" s="18"/>
      <c r="G26" s="18"/>
      <c r="H26" s="18"/>
    </row>
    <row r="27" spans="1:8" x14ac:dyDescent="0.25">
      <c r="A27" s="66" t="s">
        <v>73</v>
      </c>
      <c r="B27" s="116">
        <v>8107.367615696915</v>
      </c>
      <c r="C27" s="116">
        <v>8069.8718531131381</v>
      </c>
      <c r="D27" s="174">
        <v>4.6463888480845483E-3</v>
      </c>
      <c r="F27" s="18"/>
      <c r="G27" s="18"/>
      <c r="H27" s="18"/>
    </row>
    <row r="28" spans="1:8" x14ac:dyDescent="0.25">
      <c r="A28" s="35" t="s">
        <v>12</v>
      </c>
      <c r="B28" s="115">
        <v>-1370.5305347781507</v>
      </c>
      <c r="C28" s="115">
        <v>-1883.2683670915139</v>
      </c>
      <c r="D28" s="173">
        <v>-0.27225956813856877</v>
      </c>
      <c r="F28" s="18"/>
      <c r="G28" s="18"/>
      <c r="H28" s="18"/>
    </row>
    <row r="29" spans="1:8" x14ac:dyDescent="0.25">
      <c r="A29" s="35" t="s">
        <v>79</v>
      </c>
      <c r="B29" s="115">
        <v>-504.98103973911424</v>
      </c>
      <c r="C29" s="115">
        <v>-535.29105990285018</v>
      </c>
      <c r="D29" s="173">
        <v>-5.6623438039927088E-2</v>
      </c>
      <c r="F29" s="18"/>
      <c r="G29" s="18"/>
      <c r="H29" s="18"/>
    </row>
    <row r="30" spans="1:8" x14ac:dyDescent="0.25">
      <c r="A30" s="66" t="s">
        <v>13</v>
      </c>
      <c r="B30" s="116">
        <v>6230.9815018118234</v>
      </c>
      <c r="C30" s="116">
        <v>5651.3124261187741</v>
      </c>
      <c r="D30" s="174">
        <v>0.10257247024850047</v>
      </c>
      <c r="F30" s="18"/>
      <c r="G30" s="18"/>
      <c r="H30" s="18"/>
    </row>
    <row r="31" spans="1:8" ht="12" customHeight="1" x14ac:dyDescent="0.25"/>
    <row r="32" spans="1:8" x14ac:dyDescent="0.25">
      <c r="A32" s="9"/>
    </row>
  </sheetData>
  <pageMargins left="0.7" right="0.7" top="0.75" bottom="0.75" header="0.3" footer="0.3"/>
  <pageSetup paperSize="9" scale="99" orientation="portrait" r:id="rId1"/>
  <headerFooter>
    <oddFooter>&amp;C&amp;1#&amp;"Calibri"&amp;12&amp;K008000Internal Use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A443"/>
  </sheetPr>
  <dimension ref="A2:L52"/>
  <sheetViews>
    <sheetView showGridLines="0" topLeftCell="A30" zoomScaleNormal="100" workbookViewId="0">
      <selection activeCell="B33" sqref="B33:E49"/>
    </sheetView>
  </sheetViews>
  <sheetFormatPr baseColWidth="10" defaultColWidth="11.33203125" defaultRowHeight="13.2" x14ac:dyDescent="0.25"/>
  <cols>
    <col min="1" max="1" width="36.33203125" style="1" bestFit="1" customWidth="1"/>
    <col min="2" max="2" width="12.33203125" style="1" bestFit="1" customWidth="1"/>
    <col min="3" max="3" width="20" style="1" customWidth="1"/>
    <col min="4" max="4" width="11.33203125" style="1" bestFit="1" customWidth="1"/>
    <col min="5" max="5" width="15.6640625" style="1" bestFit="1" customWidth="1"/>
    <col min="6" max="16384" width="11.33203125" style="1"/>
  </cols>
  <sheetData>
    <row r="2" spans="1:12" ht="12.75" customHeight="1" x14ac:dyDescent="0.25"/>
    <row r="3" spans="1:12" ht="12.75" customHeight="1" x14ac:dyDescent="0.25"/>
    <row r="4" spans="1:12" ht="18.75" customHeight="1" x14ac:dyDescent="0.35">
      <c r="D4" s="19"/>
      <c r="E4" s="10"/>
    </row>
    <row r="5" spans="1:12" ht="18.75" customHeight="1" x14ac:dyDescent="0.3">
      <c r="A5" s="70"/>
      <c r="B5" s="70"/>
      <c r="C5" s="71" t="s">
        <v>78</v>
      </c>
      <c r="D5" s="72"/>
      <c r="E5" s="72"/>
      <c r="F5" s="70"/>
    </row>
    <row r="6" spans="1:12" ht="14.4" x14ac:dyDescent="0.3">
      <c r="A6" s="73" t="s">
        <v>41</v>
      </c>
      <c r="B6" s="70"/>
      <c r="C6" s="74">
        <f>+Balance!A6</f>
        <v>46021</v>
      </c>
      <c r="D6" s="71"/>
      <c r="E6" s="72"/>
      <c r="F6" s="70"/>
    </row>
    <row r="7" spans="1:12" ht="14.4" x14ac:dyDescent="0.3">
      <c r="A7" s="70"/>
      <c r="B7" s="72"/>
      <c r="C7" s="71" t="s">
        <v>35</v>
      </c>
      <c r="D7" s="72"/>
      <c r="E7" s="72"/>
      <c r="F7" s="70"/>
    </row>
    <row r="8" spans="1:12" ht="18" x14ac:dyDescent="0.35">
      <c r="A8" s="20"/>
      <c r="B8" s="21"/>
      <c r="C8" s="21"/>
      <c r="D8" s="21"/>
      <c r="E8" s="10"/>
    </row>
    <row r="9" spans="1:12" x14ac:dyDescent="0.25">
      <c r="A9" s="22"/>
      <c r="B9" s="23"/>
      <c r="C9" s="23"/>
      <c r="D9" s="23"/>
      <c r="E9" s="85" t="s">
        <v>68</v>
      </c>
    </row>
    <row r="10" spans="1:12" ht="34.200000000000003" customHeight="1" x14ac:dyDescent="0.25">
      <c r="A10" s="98" t="s">
        <v>174</v>
      </c>
      <c r="B10" s="67" t="s">
        <v>70</v>
      </c>
      <c r="C10" s="68" t="s">
        <v>153</v>
      </c>
      <c r="D10" s="68" t="s">
        <v>38</v>
      </c>
      <c r="E10" s="68" t="s">
        <v>155</v>
      </c>
    </row>
    <row r="11" spans="1:12" x14ac:dyDescent="0.25">
      <c r="A11" s="24" t="s">
        <v>74</v>
      </c>
      <c r="B11" s="117">
        <v>20921.10740058836</v>
      </c>
      <c r="C11" s="117">
        <v>24888.049117885439</v>
      </c>
      <c r="D11" s="117">
        <v>103.6392211454357</v>
      </c>
      <c r="E11" s="117">
        <v>-365.98506039062141</v>
      </c>
      <c r="G11" s="94"/>
      <c r="H11" s="94"/>
      <c r="I11" s="94"/>
      <c r="J11" s="94"/>
      <c r="K11" s="94"/>
      <c r="L11" s="94"/>
    </row>
    <row r="12" spans="1:12" x14ac:dyDescent="0.25">
      <c r="A12" s="24" t="s">
        <v>17</v>
      </c>
      <c r="B12" s="117">
        <v>-8650.2384985743829</v>
      </c>
      <c r="C12" s="117">
        <v>-12323.416180128605</v>
      </c>
      <c r="D12" s="117">
        <v>-61.055167114705696</v>
      </c>
      <c r="E12" s="117">
        <v>316.64280830654411</v>
      </c>
      <c r="G12" s="94"/>
      <c r="H12" s="94"/>
      <c r="I12" s="94"/>
      <c r="J12" s="94"/>
      <c r="K12" s="94"/>
      <c r="L12" s="94"/>
    </row>
    <row r="13" spans="1:12" x14ac:dyDescent="0.25">
      <c r="A13" s="69" t="s">
        <v>3</v>
      </c>
      <c r="B13" s="118">
        <v>12270.868902013975</v>
      </c>
      <c r="C13" s="118">
        <v>12564.63293775684</v>
      </c>
      <c r="D13" s="118">
        <v>42.584054030730002</v>
      </c>
      <c r="E13" s="118">
        <v>-49.342252084077359</v>
      </c>
      <c r="G13" s="94"/>
      <c r="H13" s="94"/>
      <c r="I13" s="94"/>
      <c r="J13" s="94"/>
      <c r="K13" s="94"/>
      <c r="L13" s="94"/>
    </row>
    <row r="14" spans="1:12" x14ac:dyDescent="0.25">
      <c r="A14" s="24" t="s">
        <v>18</v>
      </c>
      <c r="B14" s="117">
        <v>-3100.394870787472</v>
      </c>
      <c r="C14" s="117">
        <v>-2403.9973974336526</v>
      </c>
      <c r="D14" s="117">
        <v>-30.621399966790893</v>
      </c>
      <c r="E14" s="117">
        <v>71.208154098851026</v>
      </c>
      <c r="G14" s="94"/>
      <c r="H14" s="94"/>
      <c r="I14" s="94"/>
      <c r="J14" s="94"/>
      <c r="K14" s="94"/>
      <c r="L14" s="94"/>
    </row>
    <row r="15" spans="1:12" x14ac:dyDescent="0.25">
      <c r="A15" s="25" t="s">
        <v>5</v>
      </c>
      <c r="B15" s="119">
        <v>-2434.9826993044862</v>
      </c>
      <c r="C15" s="119">
        <v>-1124.722092149809</v>
      </c>
      <c r="D15" s="119">
        <v>-18.1645082549603</v>
      </c>
      <c r="E15" s="119">
        <v>-539.09467213822757</v>
      </c>
      <c r="G15" s="94"/>
      <c r="H15" s="94"/>
      <c r="I15" s="94"/>
      <c r="J15" s="94"/>
      <c r="K15" s="94"/>
      <c r="L15" s="94"/>
    </row>
    <row r="16" spans="1:12" x14ac:dyDescent="0.25">
      <c r="A16" s="25" t="s">
        <v>6</v>
      </c>
      <c r="B16" s="119">
        <v>918.83858087961778</v>
      </c>
      <c r="C16" s="119">
        <v>241.19901164331677</v>
      </c>
      <c r="D16" s="6">
        <v>0.3721969985952</v>
      </c>
      <c r="E16" s="119">
        <v>18.443964494850682</v>
      </c>
      <c r="G16" s="94"/>
      <c r="H16" s="94"/>
      <c r="I16" s="94"/>
      <c r="J16" s="94"/>
      <c r="K16" s="94"/>
      <c r="L16" s="94"/>
    </row>
    <row r="17" spans="1:12" x14ac:dyDescent="0.25">
      <c r="A17" s="25" t="s">
        <v>19</v>
      </c>
      <c r="B17" s="119">
        <v>-2282.3639431276733</v>
      </c>
      <c r="C17" s="119">
        <v>-2314.5294777858321</v>
      </c>
      <c r="D17" s="119">
        <v>-18.133371285640397</v>
      </c>
      <c r="E17" s="119">
        <v>688.07155762934087</v>
      </c>
      <c r="G17" s="94"/>
      <c r="H17" s="94"/>
      <c r="I17" s="94"/>
      <c r="J17" s="94"/>
      <c r="K17" s="94"/>
      <c r="L17" s="94"/>
    </row>
    <row r="18" spans="1:12" x14ac:dyDescent="0.25">
      <c r="A18" s="14" t="s">
        <v>94</v>
      </c>
      <c r="B18" s="119">
        <v>698.11319076506948</v>
      </c>
      <c r="C18" s="119">
        <v>794.05516085867202</v>
      </c>
      <c r="D18" s="119">
        <v>5.3042825752146001</v>
      </c>
      <c r="E18" s="119">
        <v>-96.212695887112758</v>
      </c>
      <c r="G18" s="94"/>
      <c r="H18" s="94"/>
      <c r="I18" s="94"/>
      <c r="J18" s="94"/>
      <c r="K18" s="94"/>
      <c r="L18" s="94"/>
    </row>
    <row r="19" spans="1:12" x14ac:dyDescent="0.25">
      <c r="A19" s="24" t="s">
        <v>8</v>
      </c>
      <c r="B19" s="119">
        <v>-847.28045934828901</v>
      </c>
      <c r="C19" s="119">
        <v>-1910.4938001766805</v>
      </c>
      <c r="D19" s="119">
        <v>-1.0542151873879</v>
      </c>
      <c r="E19" s="119">
        <v>-13.672077460717357</v>
      </c>
      <c r="G19" s="94"/>
      <c r="H19" s="94"/>
      <c r="I19" s="94"/>
      <c r="J19" s="94"/>
      <c r="K19" s="94"/>
      <c r="L19" s="94"/>
    </row>
    <row r="20" spans="1:12" x14ac:dyDescent="0.25">
      <c r="A20" s="69" t="s">
        <v>9</v>
      </c>
      <c r="B20" s="118">
        <v>8323.1935718782152</v>
      </c>
      <c r="C20" s="118">
        <v>8250.1417401465078</v>
      </c>
      <c r="D20" s="118">
        <v>10.908438876551211</v>
      </c>
      <c r="E20" s="118">
        <v>8.1938245540563006</v>
      </c>
      <c r="G20" s="94"/>
      <c r="H20" s="94"/>
      <c r="I20" s="94"/>
      <c r="J20" s="94"/>
      <c r="K20" s="94"/>
      <c r="L20" s="94"/>
    </row>
    <row r="21" spans="1:12" x14ac:dyDescent="0.25">
      <c r="A21" s="24" t="s">
        <v>20</v>
      </c>
      <c r="B21" s="117">
        <v>-2739.5837584850187</v>
      </c>
      <c r="C21" s="117">
        <v>-3384.6203068956929</v>
      </c>
      <c r="D21" s="117">
        <v>-14.4270206208923</v>
      </c>
      <c r="E21" s="117">
        <v>-177.4294573356016</v>
      </c>
      <c r="G21" s="94"/>
      <c r="H21" s="94"/>
      <c r="I21" s="94"/>
      <c r="J21" s="94"/>
      <c r="K21" s="94"/>
      <c r="L21" s="94"/>
    </row>
    <row r="22" spans="1:12" x14ac:dyDescent="0.25">
      <c r="A22" s="69" t="s">
        <v>21</v>
      </c>
      <c r="B22" s="118">
        <v>5583.6098133931964</v>
      </c>
      <c r="C22" s="118">
        <v>4865.5214332508131</v>
      </c>
      <c r="D22" s="118">
        <v>-3.5185817443410889</v>
      </c>
      <c r="E22" s="118">
        <v>-169.23563278154529</v>
      </c>
      <c r="G22" s="94"/>
      <c r="H22" s="94"/>
      <c r="I22" s="94"/>
      <c r="J22" s="94"/>
      <c r="K22" s="94"/>
      <c r="L22" s="94"/>
    </row>
    <row r="23" spans="1:12" x14ac:dyDescent="0.25">
      <c r="A23" s="24" t="s">
        <v>22</v>
      </c>
      <c r="B23" s="117">
        <v>-1689.0605284951873</v>
      </c>
      <c r="C23" s="117">
        <v>-601.17219210229166</v>
      </c>
      <c r="D23" s="117">
        <v>7.725285032254301</v>
      </c>
      <c r="E23" s="117">
        <v>419.10106182140254</v>
      </c>
      <c r="G23" s="94"/>
      <c r="H23" s="94"/>
      <c r="I23" s="94"/>
      <c r="J23" s="94"/>
      <c r="K23" s="94"/>
      <c r="L23" s="94"/>
    </row>
    <row r="24" spans="1:12" x14ac:dyDescent="0.25">
      <c r="A24" s="24" t="s">
        <v>23</v>
      </c>
      <c r="B24" s="117">
        <v>75.0956244104554</v>
      </c>
      <c r="C24" s="117">
        <v>26.930013063755702</v>
      </c>
      <c r="D24" s="117">
        <v>-24.678575039014802</v>
      </c>
      <c r="E24" s="117">
        <v>1.5502544046352162</v>
      </c>
      <c r="G24" s="94"/>
      <c r="H24" s="94"/>
      <c r="I24" s="94"/>
      <c r="J24" s="94"/>
      <c r="K24" s="94"/>
      <c r="L24" s="94"/>
    </row>
    <row r="25" spans="1:12" x14ac:dyDescent="0.25">
      <c r="A25" s="69" t="s">
        <v>75</v>
      </c>
      <c r="B25" s="118">
        <v>3969.6449093084639</v>
      </c>
      <c r="C25" s="118">
        <v>4291.279254212277</v>
      </c>
      <c r="D25" s="118">
        <v>-20.471871751101585</v>
      </c>
      <c r="E25" s="118">
        <v>251.41568344449183</v>
      </c>
      <c r="G25" s="94"/>
      <c r="H25" s="94"/>
      <c r="I25" s="94"/>
      <c r="J25" s="94"/>
      <c r="K25" s="94"/>
      <c r="L25" s="94"/>
    </row>
    <row r="26" spans="1:12" x14ac:dyDescent="0.25">
      <c r="A26" s="24" t="s">
        <v>24</v>
      </c>
      <c r="B26" s="117">
        <v>-1048.5086967228356</v>
      </c>
      <c r="C26" s="117">
        <v>-1295.9329212130465</v>
      </c>
      <c r="D26" s="119">
        <v>2.7519518740552003</v>
      </c>
      <c r="E26" s="117">
        <v>134.80309154456143</v>
      </c>
      <c r="G26" s="94"/>
      <c r="H26" s="94"/>
      <c r="I26" s="94"/>
      <c r="J26" s="94"/>
      <c r="K26" s="94"/>
      <c r="L26" s="94"/>
    </row>
    <row r="27" spans="1:12" x14ac:dyDescent="0.25">
      <c r="A27" s="82" t="s">
        <v>25</v>
      </c>
      <c r="B27" s="118">
        <v>2921.1362125856281</v>
      </c>
      <c r="C27" s="118">
        <v>2995.346332999231</v>
      </c>
      <c r="D27" s="118">
        <v>-17.719919877046383</v>
      </c>
      <c r="E27" s="118">
        <v>386.21877498905326</v>
      </c>
      <c r="G27" s="94"/>
      <c r="H27" s="94"/>
      <c r="I27" s="94"/>
      <c r="J27" s="94"/>
      <c r="K27" s="94"/>
      <c r="L27" s="94"/>
    </row>
    <row r="28" spans="1:12" x14ac:dyDescent="0.25">
      <c r="H28" s="94"/>
      <c r="I28" s="94"/>
      <c r="J28" s="94"/>
      <c r="K28" s="94"/>
    </row>
    <row r="29" spans="1:12" x14ac:dyDescent="0.25">
      <c r="A29" s="16"/>
      <c r="H29" s="94"/>
      <c r="I29" s="94"/>
      <c r="J29" s="94"/>
      <c r="K29" s="94"/>
    </row>
    <row r="30" spans="1:12" ht="18" x14ac:dyDescent="0.35">
      <c r="C30" s="17"/>
      <c r="H30" s="94"/>
      <c r="I30" s="94"/>
      <c r="J30" s="94"/>
      <c r="K30" s="94"/>
    </row>
    <row r="31" spans="1:12" x14ac:dyDescent="0.25">
      <c r="E31" s="85" t="s">
        <v>68</v>
      </c>
      <c r="H31" s="94"/>
      <c r="I31" s="94"/>
      <c r="J31" s="94"/>
      <c r="K31" s="94"/>
    </row>
    <row r="32" spans="1:12" s="26" customFormat="1" ht="39.6" customHeight="1" x14ac:dyDescent="0.25">
      <c r="A32" s="98" t="s">
        <v>175</v>
      </c>
      <c r="B32" s="67" t="s">
        <v>70</v>
      </c>
      <c r="C32" s="68" t="s">
        <v>150</v>
      </c>
      <c r="D32" s="68" t="s">
        <v>38</v>
      </c>
      <c r="E32" s="68" t="s">
        <v>128</v>
      </c>
      <c r="H32" s="94"/>
      <c r="I32" s="94"/>
      <c r="J32" s="94"/>
      <c r="K32" s="94"/>
    </row>
    <row r="33" spans="1:12" s="26" customFormat="1" x14ac:dyDescent="0.25">
      <c r="A33" s="24" t="s">
        <v>74</v>
      </c>
      <c r="B33" s="13">
        <v>18884.225629722307</v>
      </c>
      <c r="C33" s="13">
        <v>26289.434320646804</v>
      </c>
      <c r="D33" s="13">
        <v>76.9756926371101</v>
      </c>
      <c r="E33" s="28">
        <v>-511.34809689936787</v>
      </c>
      <c r="G33" s="94"/>
      <c r="H33" s="94"/>
      <c r="I33" s="94"/>
      <c r="J33" s="94"/>
      <c r="K33" s="94"/>
      <c r="L33" s="94"/>
    </row>
    <row r="34" spans="1:12" s="26" customFormat="1" x14ac:dyDescent="0.25">
      <c r="A34" s="27" t="s">
        <v>17</v>
      </c>
      <c r="B34" s="13">
        <v>-8238.7057659901075</v>
      </c>
      <c r="C34" s="13">
        <v>-13033.129822083329</v>
      </c>
      <c r="D34" s="13">
        <v>-47.842603166000004</v>
      </c>
      <c r="E34" s="28">
        <v>456.44252075596125</v>
      </c>
      <c r="G34" s="94"/>
      <c r="H34" s="94"/>
      <c r="I34" s="94"/>
      <c r="J34" s="94"/>
      <c r="K34" s="94"/>
      <c r="L34" s="94"/>
    </row>
    <row r="35" spans="1:12" s="26" customFormat="1" x14ac:dyDescent="0.25">
      <c r="A35" s="78" t="s">
        <v>3</v>
      </c>
      <c r="B35" s="79">
        <v>10645.519863732201</v>
      </c>
      <c r="C35" s="79">
        <v>13256.304498563475</v>
      </c>
      <c r="D35" s="79">
        <v>29.1330894711101</v>
      </c>
      <c r="E35" s="79">
        <v>-54.905576143406634</v>
      </c>
      <c r="G35" s="94"/>
      <c r="H35" s="94"/>
      <c r="I35" s="94"/>
      <c r="J35" s="94"/>
      <c r="K35" s="94"/>
      <c r="L35" s="94"/>
    </row>
    <row r="36" spans="1:12" s="26" customFormat="1" x14ac:dyDescent="0.25">
      <c r="A36" s="29" t="s">
        <v>18</v>
      </c>
      <c r="B36" s="13">
        <v>-3441.673377854514</v>
      </c>
      <c r="C36" s="13">
        <v>-1004.5562625768026</v>
      </c>
      <c r="D36" s="13">
        <v>-8.7993610750014994</v>
      </c>
      <c r="E36" s="13">
        <v>-6.7104418358050753</v>
      </c>
      <c r="G36" s="94"/>
      <c r="H36" s="94"/>
      <c r="I36" s="94"/>
      <c r="J36" s="94"/>
      <c r="K36" s="94"/>
      <c r="L36" s="94"/>
    </row>
    <row r="37" spans="1:12" s="26" customFormat="1" x14ac:dyDescent="0.25">
      <c r="A37" s="30" t="s">
        <v>5</v>
      </c>
      <c r="B37" s="15">
        <v>-2242.6510066685232</v>
      </c>
      <c r="C37" s="15">
        <v>-1155.5033310399726</v>
      </c>
      <c r="D37" s="15">
        <v>-12.3245740530179</v>
      </c>
      <c r="E37" s="15">
        <v>-530.88579341159414</v>
      </c>
      <c r="G37" s="94"/>
      <c r="H37" s="94"/>
      <c r="I37" s="94"/>
      <c r="J37" s="94"/>
      <c r="K37" s="94"/>
      <c r="L37" s="94"/>
    </row>
    <row r="38" spans="1:12" s="26" customFormat="1" x14ac:dyDescent="0.25">
      <c r="A38" s="30" t="s">
        <v>6</v>
      </c>
      <c r="B38" s="15">
        <v>683.30516489565071</v>
      </c>
      <c r="C38" s="15">
        <v>247.51217725090962</v>
      </c>
      <c r="D38" s="6">
        <v>0</v>
      </c>
      <c r="E38" s="15">
        <v>16.329089992016875</v>
      </c>
      <c r="G38" s="94"/>
      <c r="H38" s="94"/>
      <c r="I38" s="94"/>
      <c r="J38" s="94"/>
      <c r="K38" s="94"/>
      <c r="L38" s="94"/>
    </row>
    <row r="39" spans="1:12" s="26" customFormat="1" x14ac:dyDescent="0.25">
      <c r="A39" s="30" t="s">
        <v>19</v>
      </c>
      <c r="B39" s="15">
        <v>-2497.4454960576563</v>
      </c>
      <c r="C39" s="15">
        <v>-2261.0491342758091</v>
      </c>
      <c r="D39" s="15">
        <v>-8.6535667653499004</v>
      </c>
      <c r="E39" s="15">
        <v>608.25811080469305</v>
      </c>
      <c r="G39" s="94"/>
      <c r="H39" s="94"/>
      <c r="I39" s="94"/>
      <c r="J39" s="94"/>
      <c r="K39" s="94"/>
      <c r="L39" s="94"/>
    </row>
    <row r="40" spans="1:12" s="26" customFormat="1" x14ac:dyDescent="0.25">
      <c r="A40" s="14" t="s">
        <v>94</v>
      </c>
      <c r="B40" s="15">
        <v>615.11795997601473</v>
      </c>
      <c r="C40" s="15">
        <v>2164.4840254880696</v>
      </c>
      <c r="D40" s="15">
        <v>12.178779743366301</v>
      </c>
      <c r="E40" s="15">
        <v>-100.41184922092222</v>
      </c>
      <c r="G40" s="94"/>
      <c r="H40" s="94"/>
      <c r="I40" s="94"/>
      <c r="J40" s="94"/>
      <c r="K40" s="94"/>
      <c r="L40" s="94"/>
    </row>
    <row r="41" spans="1:12" s="26" customFormat="1" x14ac:dyDescent="0.25">
      <c r="A41" s="29" t="s">
        <v>8</v>
      </c>
      <c r="B41" s="15">
        <v>-780.80358202634989</v>
      </c>
      <c r="C41" s="15">
        <v>-1765.8140681413615</v>
      </c>
      <c r="D41" s="6">
        <v>-0.66592282536609992</v>
      </c>
      <c r="E41" s="6">
        <v>-19.294315323561104</v>
      </c>
      <c r="G41" s="94"/>
      <c r="H41" s="94"/>
      <c r="I41" s="94"/>
      <c r="J41" s="94"/>
      <c r="K41" s="94"/>
      <c r="L41" s="94"/>
    </row>
    <row r="42" spans="1:12" s="26" customFormat="1" x14ac:dyDescent="0.25">
      <c r="A42" s="78" t="s">
        <v>9</v>
      </c>
      <c r="B42" s="79">
        <v>6423.0429038513357</v>
      </c>
      <c r="C42" s="79">
        <v>10485.934167845315</v>
      </c>
      <c r="D42" s="79">
        <v>19.667805570742502</v>
      </c>
      <c r="E42" s="79">
        <v>-80.910333302772727</v>
      </c>
      <c r="G42" s="94"/>
      <c r="H42" s="94"/>
      <c r="I42" s="94"/>
      <c r="J42" s="94"/>
      <c r="K42" s="94"/>
      <c r="L42" s="94"/>
    </row>
    <row r="43" spans="1:12" s="26" customFormat="1" x14ac:dyDescent="0.25">
      <c r="A43" s="29" t="s">
        <v>20</v>
      </c>
      <c r="B43" s="15">
        <v>-2528.1461021227319</v>
      </c>
      <c r="C43" s="15">
        <v>-4434.9645023237854</v>
      </c>
      <c r="D43" s="13">
        <v>-10.7656481675881</v>
      </c>
      <c r="E43" s="28">
        <v>-144.79280545396884</v>
      </c>
      <c r="G43" s="94"/>
      <c r="H43" s="94"/>
      <c r="I43" s="94"/>
      <c r="J43" s="94"/>
      <c r="K43" s="94"/>
      <c r="L43" s="94"/>
    </row>
    <row r="44" spans="1:12" s="26" customFormat="1" x14ac:dyDescent="0.25">
      <c r="A44" s="78" t="s">
        <v>21</v>
      </c>
      <c r="B44" s="79">
        <v>3894.8968017286038</v>
      </c>
      <c r="C44" s="79">
        <v>6050.9696655215275</v>
      </c>
      <c r="D44" s="79">
        <v>8.9021574031544013</v>
      </c>
      <c r="E44" s="79">
        <v>-225.70313875674154</v>
      </c>
      <c r="G44" s="94"/>
      <c r="H44" s="94"/>
      <c r="I44" s="94"/>
      <c r="J44" s="94"/>
      <c r="K44" s="94"/>
      <c r="L44" s="94"/>
    </row>
    <row r="45" spans="1:12" s="26" customFormat="1" x14ac:dyDescent="0.25">
      <c r="A45" s="29" t="s">
        <v>22</v>
      </c>
      <c r="B45" s="15">
        <v>-1392.8688154900958</v>
      </c>
      <c r="C45" s="15">
        <v>-85.565999689740821</v>
      </c>
      <c r="D45" s="13">
        <v>16.8416052639312</v>
      </c>
      <c r="E45" s="28">
        <v>-113.15669565996062</v>
      </c>
      <c r="G45" s="94"/>
      <c r="H45" s="94"/>
      <c r="I45" s="94"/>
      <c r="J45" s="94"/>
      <c r="K45" s="94"/>
      <c r="L45" s="94"/>
    </row>
    <row r="46" spans="1:12" s="26" customFormat="1" x14ac:dyDescent="0.25">
      <c r="A46" s="29" t="s">
        <v>23</v>
      </c>
      <c r="B46" s="15">
        <v>12.830940496838501</v>
      </c>
      <c r="C46" s="15">
        <v>-52.456537195287311</v>
      </c>
      <c r="D46" s="13">
        <v>-62.415265205766403</v>
      </c>
      <c r="E46" s="28">
        <v>45.794283893053915</v>
      </c>
      <c r="G46" s="94"/>
      <c r="H46" s="94"/>
      <c r="I46" s="94"/>
      <c r="J46" s="94"/>
      <c r="K46" s="94"/>
      <c r="L46" s="94"/>
    </row>
    <row r="47" spans="1:12" s="26" customFormat="1" x14ac:dyDescent="0.25">
      <c r="A47" s="78" t="s">
        <v>75</v>
      </c>
      <c r="B47" s="79">
        <v>2514.8589267353468</v>
      </c>
      <c r="C47" s="79">
        <v>5912.9471286364997</v>
      </c>
      <c r="D47" s="79">
        <v>-36.671502538680798</v>
      </c>
      <c r="E47" s="79">
        <v>-293.06555052364791</v>
      </c>
      <c r="G47" s="94"/>
      <c r="H47" s="94"/>
      <c r="I47" s="94"/>
      <c r="J47" s="94"/>
      <c r="K47" s="94"/>
      <c r="L47" s="94"/>
    </row>
    <row r="48" spans="1:12" s="26" customFormat="1" x14ac:dyDescent="0.25">
      <c r="A48" s="29" t="s">
        <v>24</v>
      </c>
      <c r="B48" s="15">
        <v>-865.93813720137814</v>
      </c>
      <c r="C48" s="15">
        <v>-1770.1334664944382</v>
      </c>
      <c r="D48" s="13">
        <v>3.7126410170198998</v>
      </c>
      <c r="E48" s="28">
        <v>146.2286143538538</v>
      </c>
      <c r="G48" s="94"/>
      <c r="H48" s="94"/>
      <c r="I48" s="94"/>
      <c r="J48" s="94"/>
      <c r="K48" s="94"/>
      <c r="L48" s="94"/>
    </row>
    <row r="49" spans="1:12" s="26" customFormat="1" x14ac:dyDescent="0.25">
      <c r="A49" s="78" t="s">
        <v>25</v>
      </c>
      <c r="B49" s="79">
        <v>1648.9207895339684</v>
      </c>
      <c r="C49" s="79">
        <v>4142.7683487845106</v>
      </c>
      <c r="D49" s="79">
        <v>-32.9588615216609</v>
      </c>
      <c r="E49" s="79">
        <v>-146.83693616979411</v>
      </c>
      <c r="G49" s="94"/>
      <c r="H49" s="94"/>
      <c r="I49" s="94"/>
      <c r="J49" s="94"/>
      <c r="K49" s="94"/>
      <c r="L49" s="94"/>
    </row>
    <row r="50" spans="1:12" s="26" customFormat="1" ht="9.6" customHeight="1" x14ac:dyDescent="0.25"/>
    <row r="51" spans="1:12" s="26" customFormat="1" x14ac:dyDescent="0.25">
      <c r="A51" s="16" t="s">
        <v>126</v>
      </c>
    </row>
    <row r="52" spans="1:12" s="26" customFormat="1" x14ac:dyDescent="0.25"/>
  </sheetData>
  <pageMargins left="0.7" right="0.7" top="0.75" bottom="0.75" header="0.3" footer="0.3"/>
  <pageSetup paperSize="9" scale="81" orientation="portrait" r:id="rId1"/>
  <headerFooter>
    <oddFooter>&amp;C&amp;1#&amp;"Calibri"&amp;12&amp;K008000Internal Use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A443"/>
  </sheetPr>
  <dimension ref="A2:K50"/>
  <sheetViews>
    <sheetView showGridLines="0" topLeftCell="A24" zoomScale="90" zoomScaleNormal="90" workbookViewId="0">
      <selection activeCell="B32" sqref="B32:E48"/>
    </sheetView>
  </sheetViews>
  <sheetFormatPr baseColWidth="10" defaultColWidth="11.33203125" defaultRowHeight="13.2" x14ac:dyDescent="0.25"/>
  <cols>
    <col min="1" max="1" width="33.33203125" style="1" bestFit="1" customWidth="1"/>
    <col min="2" max="2" width="15.6640625" style="1" bestFit="1" customWidth="1"/>
    <col min="3" max="3" width="15.33203125" style="1" bestFit="1" customWidth="1"/>
    <col min="4" max="4" width="15.33203125" style="1" customWidth="1"/>
    <col min="5" max="16384" width="11.33203125" style="1"/>
  </cols>
  <sheetData>
    <row r="2" spans="1:11" ht="12.75" customHeight="1" x14ac:dyDescent="0.25"/>
    <row r="3" spans="1:11" ht="12.75" customHeight="1" x14ac:dyDescent="0.25"/>
    <row r="4" spans="1:11" ht="12.75" customHeight="1" x14ac:dyDescent="0.25"/>
    <row r="5" spans="1:11" ht="14.4" x14ac:dyDescent="0.3">
      <c r="A5" s="70"/>
      <c r="B5" s="71" t="s">
        <v>69</v>
      </c>
      <c r="C5" s="70"/>
    </row>
    <row r="6" spans="1:11" ht="14.4" x14ac:dyDescent="0.3">
      <c r="A6" s="70"/>
      <c r="B6" s="75">
        <f>+Balance!A6</f>
        <v>46021</v>
      </c>
      <c r="C6" s="70"/>
    </row>
    <row r="7" spans="1:11" ht="14.4" x14ac:dyDescent="0.3">
      <c r="A7" s="70"/>
      <c r="B7" s="71" t="s">
        <v>36</v>
      </c>
      <c r="C7" s="70"/>
    </row>
    <row r="8" spans="1:11" x14ac:dyDescent="0.25">
      <c r="B8" s="11"/>
      <c r="E8" s="85" t="s">
        <v>68</v>
      </c>
    </row>
    <row r="9" spans="1:11" x14ac:dyDescent="0.25">
      <c r="A9" s="80" t="s">
        <v>176</v>
      </c>
      <c r="B9" s="81" t="s">
        <v>39</v>
      </c>
      <c r="C9" s="81" t="s">
        <v>40</v>
      </c>
      <c r="D9" s="81" t="s">
        <v>42</v>
      </c>
      <c r="E9" s="81" t="s">
        <v>61</v>
      </c>
    </row>
    <row r="10" spans="1:11" x14ac:dyDescent="0.25">
      <c r="A10" s="12" t="s">
        <v>26</v>
      </c>
      <c r="B10" s="13">
        <v>2334.7186745899999</v>
      </c>
      <c r="C10" s="13">
        <v>2626.3224061722767</v>
      </c>
      <c r="D10" s="13">
        <v>7159.2736957529942</v>
      </c>
      <c r="E10" s="13">
        <v>8800.7944358235964</v>
      </c>
      <c r="F10" s="95"/>
      <c r="G10" s="94"/>
      <c r="H10" s="94"/>
      <c r="I10" s="94"/>
      <c r="J10" s="94"/>
      <c r="K10" s="94"/>
    </row>
    <row r="11" spans="1:11" x14ac:dyDescent="0.25">
      <c r="A11" s="12" t="s">
        <v>27</v>
      </c>
      <c r="B11" s="13">
        <v>-0.47037846999999999</v>
      </c>
      <c r="C11" s="13">
        <v>-75.894619563059806</v>
      </c>
      <c r="D11" s="13">
        <v>-2651.8701715344646</v>
      </c>
      <c r="E11" s="13">
        <v>-5922.0033290068595</v>
      </c>
      <c r="F11" s="95"/>
      <c r="G11" s="94"/>
      <c r="H11" s="94"/>
      <c r="I11" s="94"/>
      <c r="J11" s="94"/>
      <c r="K11" s="94"/>
    </row>
    <row r="12" spans="1:11" x14ac:dyDescent="0.25">
      <c r="A12" s="82" t="s">
        <v>3</v>
      </c>
      <c r="B12" s="79">
        <v>2334.2482961199998</v>
      </c>
      <c r="C12" s="79">
        <v>2550.427786609217</v>
      </c>
      <c r="D12" s="79">
        <v>4507.4035242185291</v>
      </c>
      <c r="E12" s="79">
        <v>2878.7911068167377</v>
      </c>
      <c r="F12" s="95"/>
      <c r="G12" s="94"/>
      <c r="H12" s="94"/>
      <c r="I12" s="94"/>
      <c r="J12" s="94"/>
      <c r="K12" s="94"/>
    </row>
    <row r="13" spans="1:11" x14ac:dyDescent="0.25">
      <c r="A13" s="12" t="s">
        <v>18</v>
      </c>
      <c r="B13" s="13">
        <v>-236.15269673</v>
      </c>
      <c r="C13" s="13">
        <v>-517.17441099473501</v>
      </c>
      <c r="D13" s="13">
        <v>-1670.5727378482372</v>
      </c>
      <c r="E13" s="13">
        <v>-676.49683696501029</v>
      </c>
      <c r="G13" s="94"/>
      <c r="H13" s="94"/>
      <c r="I13" s="94"/>
      <c r="J13" s="94"/>
      <c r="K13" s="94"/>
    </row>
    <row r="14" spans="1:11" x14ac:dyDescent="0.25">
      <c r="A14" s="14" t="s">
        <v>5</v>
      </c>
      <c r="B14" s="15">
        <v>-300.63666273000001</v>
      </c>
      <c r="C14" s="15">
        <v>-622.98947144475187</v>
      </c>
      <c r="D14" s="15">
        <v>-1056.0255239133908</v>
      </c>
      <c r="E14" s="15">
        <v>-455.33104121634381</v>
      </c>
      <c r="G14" s="94"/>
      <c r="H14" s="94"/>
      <c r="I14" s="94"/>
      <c r="J14" s="94"/>
      <c r="K14" s="94"/>
    </row>
    <row r="15" spans="1:11" x14ac:dyDescent="0.25">
      <c r="A15" s="14" t="s">
        <v>6</v>
      </c>
      <c r="B15" s="15">
        <v>138.51790022</v>
      </c>
      <c r="C15" s="15">
        <v>386.28083072360187</v>
      </c>
      <c r="D15" s="15">
        <v>392.12673503750591</v>
      </c>
      <c r="E15" s="15">
        <v>0</v>
      </c>
      <c r="G15" s="94"/>
      <c r="H15" s="94"/>
      <c r="I15" s="94"/>
      <c r="J15" s="94"/>
      <c r="K15" s="94"/>
    </row>
    <row r="16" spans="1:11" x14ac:dyDescent="0.25">
      <c r="A16" s="14" t="s">
        <v>19</v>
      </c>
      <c r="B16" s="15">
        <v>-324.51093575999994</v>
      </c>
      <c r="C16" s="15">
        <v>-428.08730709590128</v>
      </c>
      <c r="D16" s="15">
        <v>-1134.72736296572</v>
      </c>
      <c r="E16" s="15">
        <v>-395.97388215805188</v>
      </c>
      <c r="G16" s="94"/>
      <c r="H16" s="94"/>
      <c r="I16" s="94"/>
      <c r="J16" s="94"/>
      <c r="K16" s="94"/>
    </row>
    <row r="17" spans="1:11" x14ac:dyDescent="0.25">
      <c r="A17" s="14" t="s">
        <v>94</v>
      </c>
      <c r="B17" s="15">
        <v>250.47700154</v>
      </c>
      <c r="C17" s="15">
        <v>147.6215368223163</v>
      </c>
      <c r="D17" s="15">
        <v>128.0534139933678</v>
      </c>
      <c r="E17" s="15">
        <v>174.8080864093854</v>
      </c>
      <c r="G17" s="94"/>
      <c r="H17" s="94"/>
      <c r="I17" s="94"/>
      <c r="J17" s="94"/>
      <c r="K17" s="94"/>
    </row>
    <row r="18" spans="1:11" x14ac:dyDescent="0.25">
      <c r="A18" s="12" t="s">
        <v>8</v>
      </c>
      <c r="B18" s="15">
        <v>-83.350778689999999</v>
      </c>
      <c r="C18" s="15">
        <v>-171.3257622984317</v>
      </c>
      <c r="D18" s="15">
        <v>-586.91593042329418</v>
      </c>
      <c r="E18" s="15">
        <v>-5.6879879365630996</v>
      </c>
      <c r="G18" s="94"/>
      <c r="H18" s="94"/>
      <c r="I18" s="94"/>
      <c r="J18" s="94"/>
      <c r="K18" s="94"/>
    </row>
    <row r="19" spans="1:11" x14ac:dyDescent="0.25">
      <c r="A19" s="82" t="s">
        <v>9</v>
      </c>
      <c r="B19" s="79">
        <v>2014.7448207</v>
      </c>
      <c r="C19" s="79">
        <v>1861.9276133160502</v>
      </c>
      <c r="D19" s="79">
        <v>2249.9148559469982</v>
      </c>
      <c r="E19" s="79">
        <v>2196.6062819151639</v>
      </c>
      <c r="G19" s="94"/>
      <c r="H19" s="94"/>
      <c r="I19" s="94"/>
      <c r="J19" s="94"/>
      <c r="K19" s="94"/>
    </row>
    <row r="20" spans="1:11" x14ac:dyDescent="0.25">
      <c r="A20" s="12" t="s">
        <v>28</v>
      </c>
      <c r="B20" s="13">
        <v>-727.60887192999985</v>
      </c>
      <c r="C20" s="13">
        <v>-559.75901292605158</v>
      </c>
      <c r="D20" s="13">
        <v>-893.50037502438272</v>
      </c>
      <c r="E20" s="13">
        <v>-558.71549860458458</v>
      </c>
      <c r="G20" s="94"/>
      <c r="H20" s="94"/>
      <c r="I20" s="94"/>
      <c r="J20" s="94"/>
      <c r="K20" s="94"/>
    </row>
    <row r="21" spans="1:11" x14ac:dyDescent="0.25">
      <c r="A21" s="82" t="s">
        <v>21</v>
      </c>
      <c r="B21" s="79">
        <v>1287.1359487700001</v>
      </c>
      <c r="C21" s="79">
        <v>1302.1686003899986</v>
      </c>
      <c r="D21" s="79">
        <v>1356.4144809226154</v>
      </c>
      <c r="E21" s="79">
        <v>1637.8907833105795</v>
      </c>
      <c r="G21" s="94"/>
      <c r="H21" s="94"/>
      <c r="I21" s="94"/>
      <c r="J21" s="94"/>
      <c r="K21" s="94"/>
    </row>
    <row r="22" spans="1:11" x14ac:dyDescent="0.25">
      <c r="A22" s="12" t="s">
        <v>29</v>
      </c>
      <c r="B22" s="13">
        <v>-100.95836117</v>
      </c>
      <c r="C22" s="13">
        <v>-439.65292145117417</v>
      </c>
      <c r="D22" s="13">
        <v>-211.80183994786401</v>
      </c>
      <c r="E22" s="13">
        <v>-936.64740592614896</v>
      </c>
      <c r="G22" s="94"/>
      <c r="H22" s="94"/>
      <c r="I22" s="94"/>
      <c r="J22" s="94"/>
      <c r="K22" s="94"/>
    </row>
    <row r="23" spans="1:11" x14ac:dyDescent="0.25">
      <c r="A23" s="12" t="s">
        <v>76</v>
      </c>
      <c r="B23" s="13">
        <v>0</v>
      </c>
      <c r="C23" s="15">
        <v>24.231243814294498</v>
      </c>
      <c r="D23" s="13">
        <v>15.936873415083499</v>
      </c>
      <c r="E23" s="15">
        <v>34.927507181077395</v>
      </c>
      <c r="G23" s="94"/>
      <c r="H23" s="94"/>
      <c r="I23" s="94"/>
      <c r="J23" s="94"/>
      <c r="K23" s="94"/>
    </row>
    <row r="24" spans="1:11" x14ac:dyDescent="0.25">
      <c r="A24" s="82" t="s">
        <v>31</v>
      </c>
      <c r="B24" s="79">
        <v>1186.1775876000002</v>
      </c>
      <c r="C24" s="79">
        <v>886.74692275311895</v>
      </c>
      <c r="D24" s="79">
        <v>1160.5495143898349</v>
      </c>
      <c r="E24" s="79">
        <v>736.17088456550812</v>
      </c>
      <c r="G24" s="94"/>
      <c r="H24" s="94"/>
      <c r="I24" s="94"/>
      <c r="J24" s="94"/>
      <c r="K24" s="94"/>
    </row>
    <row r="25" spans="1:11" x14ac:dyDescent="0.25">
      <c r="A25" s="12" t="s">
        <v>32</v>
      </c>
      <c r="B25" s="13">
        <v>-222.251995132025</v>
      </c>
      <c r="C25" s="13">
        <v>-239.0661773011758</v>
      </c>
      <c r="D25" s="13">
        <v>-324.7844117406616</v>
      </c>
      <c r="E25" s="13">
        <v>-262.40611254897317</v>
      </c>
      <c r="G25" s="94"/>
      <c r="H25" s="94"/>
      <c r="I25" s="94"/>
      <c r="J25" s="94"/>
      <c r="K25" s="94"/>
    </row>
    <row r="26" spans="1:11" x14ac:dyDescent="0.25">
      <c r="A26" s="82" t="s">
        <v>13</v>
      </c>
      <c r="B26" s="79">
        <v>963.92559246797509</v>
      </c>
      <c r="C26" s="79">
        <v>647.68074545194315</v>
      </c>
      <c r="D26" s="79">
        <v>835.76510264917329</v>
      </c>
      <c r="E26" s="79">
        <v>473.76477201653495</v>
      </c>
      <c r="G26" s="94"/>
      <c r="H26" s="94"/>
      <c r="I26" s="94"/>
      <c r="J26" s="94"/>
      <c r="K26" s="94"/>
    </row>
    <row r="27" spans="1:11" x14ac:dyDescent="0.25">
      <c r="E27" s="18"/>
      <c r="H27" s="94"/>
      <c r="I27" s="94"/>
      <c r="J27" s="94"/>
      <c r="K27" s="94"/>
    </row>
    <row r="28" spans="1:11" x14ac:dyDescent="0.25">
      <c r="E28" s="18"/>
      <c r="H28" s="94"/>
      <c r="I28" s="94"/>
      <c r="J28" s="94"/>
      <c r="K28" s="94"/>
    </row>
    <row r="29" spans="1:11" ht="18" x14ac:dyDescent="0.35">
      <c r="B29" s="17"/>
      <c r="E29" s="18"/>
      <c r="H29" s="94"/>
      <c r="I29" s="94"/>
      <c r="J29" s="94"/>
      <c r="K29" s="94"/>
    </row>
    <row r="30" spans="1:11" x14ac:dyDescent="0.25">
      <c r="B30" s="11"/>
      <c r="E30" s="85" t="s">
        <v>68</v>
      </c>
      <c r="H30" s="94"/>
      <c r="I30" s="94"/>
      <c r="J30" s="94"/>
      <c r="K30" s="94"/>
    </row>
    <row r="31" spans="1:11" x14ac:dyDescent="0.25">
      <c r="A31" s="80" t="s">
        <v>177</v>
      </c>
      <c r="B31" s="81" t="s">
        <v>39</v>
      </c>
      <c r="C31" s="81" t="s">
        <v>40</v>
      </c>
      <c r="D31" s="81" t="s">
        <v>42</v>
      </c>
      <c r="E31" s="81" t="s">
        <v>61</v>
      </c>
      <c r="H31" s="94"/>
      <c r="I31" s="94"/>
      <c r="J31" s="94"/>
      <c r="K31" s="94"/>
    </row>
    <row r="32" spans="1:11" x14ac:dyDescent="0.25">
      <c r="A32" s="12" t="s">
        <v>26</v>
      </c>
      <c r="B32" s="13">
        <v>1914.55443773</v>
      </c>
      <c r="C32" s="13">
        <v>1967.0701786334173</v>
      </c>
      <c r="D32" s="13">
        <v>6221.3057483885859</v>
      </c>
      <c r="E32" s="13">
        <v>8782.6587935839761</v>
      </c>
      <c r="G32" s="94"/>
      <c r="H32" s="94"/>
      <c r="I32" s="94"/>
      <c r="J32" s="94"/>
      <c r="K32" s="94"/>
    </row>
    <row r="33" spans="1:11" x14ac:dyDescent="0.25">
      <c r="A33" s="12" t="s">
        <v>27</v>
      </c>
      <c r="B33" s="13">
        <v>-0.47288494000000003</v>
      </c>
      <c r="C33" s="13">
        <v>-67.994715348375905</v>
      </c>
      <c r="D33" s="13">
        <v>-2205.1149649275098</v>
      </c>
      <c r="E33" s="13">
        <v>-5965.1232007742237</v>
      </c>
      <c r="G33" s="94"/>
      <c r="H33" s="94"/>
      <c r="I33" s="94"/>
      <c r="J33" s="94"/>
      <c r="K33" s="94"/>
    </row>
    <row r="34" spans="1:11" x14ac:dyDescent="0.25">
      <c r="A34" s="82" t="s">
        <v>3</v>
      </c>
      <c r="B34" s="79">
        <v>1914.0815527900002</v>
      </c>
      <c r="C34" s="79">
        <v>1899.0754632850412</v>
      </c>
      <c r="D34" s="79">
        <v>4016.1907834610756</v>
      </c>
      <c r="E34" s="79">
        <v>2817.5355928097524</v>
      </c>
      <c r="G34" s="94"/>
      <c r="H34" s="94"/>
      <c r="I34" s="94"/>
      <c r="J34" s="94"/>
      <c r="K34" s="94"/>
    </row>
    <row r="35" spans="1:11" x14ac:dyDescent="0.25">
      <c r="A35" s="12" t="s">
        <v>18</v>
      </c>
      <c r="B35" s="13">
        <v>-295.83193521000004</v>
      </c>
      <c r="C35" s="13">
        <v>-299.82837105782073</v>
      </c>
      <c r="D35" s="13">
        <v>-2122.8817404931192</v>
      </c>
      <c r="E35" s="13">
        <v>-724.49485970724379</v>
      </c>
      <c r="G35" s="94"/>
      <c r="H35" s="94"/>
      <c r="I35" s="94"/>
      <c r="J35" s="94"/>
      <c r="K35" s="94"/>
    </row>
    <row r="36" spans="1:11" x14ac:dyDescent="0.25">
      <c r="A36" s="14" t="s">
        <v>5</v>
      </c>
      <c r="B36" s="15">
        <v>-345.20190371000001</v>
      </c>
      <c r="C36" s="15">
        <v>-350.49356223064467</v>
      </c>
      <c r="D36" s="15">
        <v>-1065.7183727121617</v>
      </c>
      <c r="E36" s="15">
        <v>-481.23716801571686</v>
      </c>
      <c r="G36" s="94"/>
      <c r="H36" s="94"/>
      <c r="I36" s="94"/>
      <c r="J36" s="94"/>
      <c r="K36" s="94"/>
    </row>
    <row r="37" spans="1:11" x14ac:dyDescent="0.25">
      <c r="A37" s="14" t="s">
        <v>6</v>
      </c>
      <c r="B37" s="15">
        <v>134.33870216999998</v>
      </c>
      <c r="C37" s="15">
        <v>220.40633855218263</v>
      </c>
      <c r="D37" s="15">
        <v>327.60414276479815</v>
      </c>
      <c r="E37" s="15">
        <v>0</v>
      </c>
      <c r="G37" s="94"/>
      <c r="H37" s="94"/>
      <c r="I37" s="94"/>
      <c r="J37" s="94"/>
      <c r="K37" s="94"/>
    </row>
    <row r="38" spans="1:11" x14ac:dyDescent="0.25">
      <c r="A38" s="14" t="s">
        <v>19</v>
      </c>
      <c r="B38" s="15">
        <v>-314.37372797</v>
      </c>
      <c r="C38" s="15">
        <v>-242.05889009717461</v>
      </c>
      <c r="D38" s="15">
        <v>-1524.6135331711143</v>
      </c>
      <c r="E38" s="15">
        <v>-416.80689202436753</v>
      </c>
      <c r="G38" s="94"/>
      <c r="H38" s="94"/>
      <c r="I38" s="94"/>
      <c r="J38" s="94"/>
      <c r="K38" s="94"/>
    </row>
    <row r="39" spans="1:11" x14ac:dyDescent="0.25">
      <c r="A39" s="14" t="s">
        <v>94</v>
      </c>
      <c r="B39" s="15">
        <v>229.40499430000003</v>
      </c>
      <c r="C39" s="15">
        <v>72.317742717815918</v>
      </c>
      <c r="D39" s="15">
        <v>139.8460226253581</v>
      </c>
      <c r="E39" s="15">
        <v>173.54920033284071</v>
      </c>
      <c r="G39" s="94"/>
      <c r="H39" s="94"/>
      <c r="I39" s="94"/>
      <c r="J39" s="94"/>
      <c r="K39" s="94"/>
    </row>
    <row r="40" spans="1:11" x14ac:dyDescent="0.25">
      <c r="A40" s="12" t="s">
        <v>8</v>
      </c>
      <c r="B40" s="15">
        <v>-75.676657500000005</v>
      </c>
      <c r="C40" s="15">
        <v>-136.0280869847567</v>
      </c>
      <c r="D40" s="15">
        <v>-563.90918754270956</v>
      </c>
      <c r="E40" s="15">
        <v>-5.1896499988837004</v>
      </c>
      <c r="G40" s="94"/>
      <c r="H40" s="94"/>
      <c r="I40" s="94"/>
      <c r="J40" s="94"/>
      <c r="K40" s="94"/>
    </row>
    <row r="41" spans="1:11" x14ac:dyDescent="0.25">
      <c r="A41" s="82" t="s">
        <v>9</v>
      </c>
      <c r="B41" s="79">
        <v>1542.57296008</v>
      </c>
      <c r="C41" s="79">
        <v>1463.2190052424639</v>
      </c>
      <c r="D41" s="79">
        <v>1329.3998554252471</v>
      </c>
      <c r="E41" s="79">
        <v>2087.8510831036251</v>
      </c>
      <c r="G41" s="94"/>
      <c r="H41" s="94"/>
      <c r="I41" s="94"/>
      <c r="J41" s="94"/>
      <c r="K41" s="94"/>
    </row>
    <row r="42" spans="1:11" x14ac:dyDescent="0.25">
      <c r="A42" s="12" t="s">
        <v>28</v>
      </c>
      <c r="B42" s="13">
        <v>-686.96650852999994</v>
      </c>
      <c r="C42" s="13">
        <v>-381.84169685806359</v>
      </c>
      <c r="D42" s="13">
        <v>-898.09955871271575</v>
      </c>
      <c r="E42" s="13">
        <v>-561.23833802195281</v>
      </c>
      <c r="G42" s="94"/>
      <c r="H42" s="94"/>
      <c r="I42" s="94"/>
      <c r="J42" s="94"/>
      <c r="K42" s="94"/>
    </row>
    <row r="43" spans="1:11" x14ac:dyDescent="0.25">
      <c r="A43" s="82" t="s">
        <v>21</v>
      </c>
      <c r="B43" s="79">
        <v>855.60645155000009</v>
      </c>
      <c r="C43" s="79">
        <v>1081.3773083844003</v>
      </c>
      <c r="D43" s="79">
        <v>431.30029671253124</v>
      </c>
      <c r="E43" s="79">
        <v>1526.6127450816725</v>
      </c>
      <c r="G43" s="94"/>
      <c r="H43" s="94"/>
      <c r="I43" s="94"/>
      <c r="J43" s="94"/>
      <c r="K43" s="94"/>
    </row>
    <row r="44" spans="1:11" x14ac:dyDescent="0.25">
      <c r="A44" s="12" t="s">
        <v>29</v>
      </c>
      <c r="B44" s="13">
        <v>-102.51597773999998</v>
      </c>
      <c r="C44" s="13">
        <v>-332.46043978841186</v>
      </c>
      <c r="D44" s="13">
        <v>-142.49032975344062</v>
      </c>
      <c r="E44" s="13">
        <v>-815.40206820824301</v>
      </c>
      <c r="G44" s="94"/>
      <c r="H44" s="94"/>
      <c r="I44" s="94"/>
      <c r="J44" s="94"/>
      <c r="K44" s="94"/>
    </row>
    <row r="45" spans="1:11" x14ac:dyDescent="0.25">
      <c r="A45" s="12" t="s">
        <v>76</v>
      </c>
      <c r="B45" s="13">
        <v>0</v>
      </c>
      <c r="C45" s="13">
        <v>1.4214220773999999E-3</v>
      </c>
      <c r="D45" s="13">
        <v>-8.3919796749469011</v>
      </c>
      <c r="E45" s="15">
        <v>21.221498749708001</v>
      </c>
      <c r="G45" s="94"/>
      <c r="H45" s="94"/>
      <c r="I45" s="94"/>
      <c r="J45" s="94"/>
      <c r="K45" s="94"/>
    </row>
    <row r="46" spans="1:11" x14ac:dyDescent="0.25">
      <c r="A46" s="82" t="s">
        <v>31</v>
      </c>
      <c r="B46" s="79">
        <v>753.09047381000016</v>
      </c>
      <c r="C46" s="79">
        <v>748.91829001806582</v>
      </c>
      <c r="D46" s="79">
        <v>280.41798728414369</v>
      </c>
      <c r="E46" s="79">
        <v>732.43217562313748</v>
      </c>
      <c r="G46" s="94"/>
      <c r="H46" s="94"/>
      <c r="I46" s="94"/>
      <c r="J46" s="94"/>
      <c r="K46" s="94"/>
    </row>
    <row r="47" spans="1:11" x14ac:dyDescent="0.25">
      <c r="A47" s="89" t="s">
        <v>32</v>
      </c>
      <c r="B47" s="90">
        <v>-126.69361135160311</v>
      </c>
      <c r="C47" s="90">
        <v>-192.33628079357192</v>
      </c>
      <c r="D47" s="90">
        <v>-122.34014453128529</v>
      </c>
      <c r="E47" s="90">
        <v>-424.5681005249179</v>
      </c>
      <c r="G47" s="94"/>
      <c r="H47" s="94"/>
      <c r="I47" s="94"/>
      <c r="J47" s="94"/>
      <c r="K47" s="94"/>
    </row>
    <row r="48" spans="1:11" x14ac:dyDescent="0.25">
      <c r="A48" s="82" t="s">
        <v>13</v>
      </c>
      <c r="B48" s="79">
        <v>626.39686245839698</v>
      </c>
      <c r="C48" s="79">
        <v>556.58200922449396</v>
      </c>
      <c r="D48" s="79">
        <v>158.0778427528584</v>
      </c>
      <c r="E48" s="79">
        <v>307.8640750982197</v>
      </c>
      <c r="G48" s="94"/>
      <c r="H48" s="94"/>
      <c r="I48" s="94"/>
      <c r="J48" s="94"/>
      <c r="K48" s="94"/>
    </row>
    <row r="49" spans="1:10" ht="6.75" customHeight="1" x14ac:dyDescent="0.25">
      <c r="G49" s="94"/>
      <c r="H49" s="94"/>
      <c r="I49" s="94"/>
      <c r="J49" s="94"/>
    </row>
    <row r="50" spans="1:10" x14ac:dyDescent="0.25">
      <c r="A50" s="9"/>
    </row>
  </sheetData>
  <pageMargins left="0.7" right="0.7" top="0.75" bottom="0.75" header="0.3" footer="0.3"/>
  <pageSetup paperSize="9" orientation="portrait" r:id="rId1"/>
  <headerFooter>
    <oddFooter>&amp;C&amp;1#&amp;"Calibri"&amp;12&amp;K008000Internal Use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A443"/>
  </sheetPr>
  <dimension ref="A2:P51"/>
  <sheetViews>
    <sheetView showGridLines="0" topLeftCell="A21" zoomScale="90" zoomScaleNormal="90" workbookViewId="0">
      <selection activeCell="I36" sqref="I36"/>
    </sheetView>
  </sheetViews>
  <sheetFormatPr baseColWidth="10" defaultColWidth="11.33203125" defaultRowHeight="13.2" x14ac:dyDescent="0.25"/>
  <cols>
    <col min="1" max="1" width="33.33203125" style="1" bestFit="1" customWidth="1"/>
    <col min="2" max="2" width="15.6640625" style="1" bestFit="1" customWidth="1"/>
    <col min="3" max="3" width="15.33203125" style="1" bestFit="1" customWidth="1"/>
    <col min="4" max="4" width="11.33203125" style="1"/>
    <col min="5" max="5" width="15.33203125" style="1" bestFit="1" customWidth="1"/>
    <col min="6" max="7" width="15.33203125" style="1" customWidth="1"/>
    <col min="8" max="16384" width="11.33203125" style="1"/>
  </cols>
  <sheetData>
    <row r="2" spans="1:16" ht="12.75" customHeight="1" x14ac:dyDescent="0.25"/>
    <row r="3" spans="1:16" ht="12.75" customHeight="1" x14ac:dyDescent="0.25"/>
    <row r="4" spans="1:16" ht="12.75" customHeight="1" x14ac:dyDescent="0.25"/>
    <row r="5" spans="1:16" ht="14.4" x14ac:dyDescent="0.3">
      <c r="A5" s="70"/>
      <c r="B5" s="72"/>
      <c r="C5" s="71" t="s">
        <v>119</v>
      </c>
      <c r="D5" s="70"/>
      <c r="E5" s="70"/>
      <c r="F5" s="70"/>
    </row>
    <row r="6" spans="1:16" ht="14.4" x14ac:dyDescent="0.3">
      <c r="A6" s="70"/>
      <c r="B6" s="75"/>
      <c r="C6" s="75">
        <f>+Balance!A6</f>
        <v>46021</v>
      </c>
      <c r="D6" s="70"/>
      <c r="E6" s="70"/>
      <c r="F6" s="70"/>
    </row>
    <row r="7" spans="1:16" ht="14.4" x14ac:dyDescent="0.3">
      <c r="A7" s="70"/>
      <c r="B7" s="72"/>
      <c r="C7" s="71" t="s">
        <v>36</v>
      </c>
      <c r="D7" s="70"/>
      <c r="E7" s="70"/>
      <c r="F7" s="70"/>
    </row>
    <row r="8" spans="1:16" x14ac:dyDescent="0.25">
      <c r="B8" s="11"/>
      <c r="C8" s="11"/>
      <c r="G8" s="85" t="s">
        <v>68</v>
      </c>
    </row>
    <row r="9" spans="1:16" x14ac:dyDescent="0.25">
      <c r="A9" s="80" t="str">
        <f>+Negocios!A10</f>
        <v xml:space="preserve"> Diciembre 2025</v>
      </c>
      <c r="B9" s="83" t="s">
        <v>152</v>
      </c>
      <c r="C9" s="83" t="s">
        <v>40</v>
      </c>
      <c r="D9" s="83" t="s">
        <v>42</v>
      </c>
      <c r="E9" s="83" t="s">
        <v>77</v>
      </c>
      <c r="F9" s="83" t="s">
        <v>61</v>
      </c>
      <c r="G9" s="83" t="s">
        <v>125</v>
      </c>
    </row>
    <row r="10" spans="1:16" x14ac:dyDescent="0.25">
      <c r="A10" s="12" t="s">
        <v>26</v>
      </c>
      <c r="B10" s="13">
        <v>14618.991626449002</v>
      </c>
      <c r="C10" s="13">
        <v>5115.5693944956274</v>
      </c>
      <c r="D10" s="13">
        <v>1543.8025786561686</v>
      </c>
      <c r="E10" s="13">
        <v>1411.7637225443777</v>
      </c>
      <c r="F10" s="13">
        <v>472.92353678721042</v>
      </c>
      <c r="G10" s="13">
        <v>2740.6922952670266</v>
      </c>
      <c r="I10" s="95"/>
      <c r="J10" s="95"/>
      <c r="K10" s="95"/>
      <c r="L10" s="95"/>
      <c r="M10" s="95"/>
      <c r="N10" s="95"/>
      <c r="O10" s="95"/>
      <c r="P10" s="95"/>
    </row>
    <row r="11" spans="1:16" x14ac:dyDescent="0.25">
      <c r="A11" s="12" t="s">
        <v>27</v>
      </c>
      <c r="B11" s="13">
        <v>-8074.9284038587994</v>
      </c>
      <c r="C11" s="13">
        <v>-2557.6190169311431</v>
      </c>
      <c r="D11" s="13">
        <v>-229.67835222819249</v>
      </c>
      <c r="E11" s="13">
        <v>-690.2699298203612</v>
      </c>
      <c r="F11" s="13">
        <v>-189.37442495554779</v>
      </c>
      <c r="G11" s="13">
        <v>-1623.46096026911</v>
      </c>
      <c r="I11" s="95"/>
      <c r="J11" s="95"/>
      <c r="K11" s="95"/>
      <c r="L11" s="95"/>
      <c r="M11" s="95"/>
      <c r="N11" s="95"/>
      <c r="O11" s="95"/>
    </row>
    <row r="12" spans="1:16" x14ac:dyDescent="0.25">
      <c r="A12" s="82" t="s">
        <v>3</v>
      </c>
      <c r="B12" s="79">
        <v>6544.0632225902009</v>
      </c>
      <c r="C12" s="79">
        <v>2557.9503775644844</v>
      </c>
      <c r="D12" s="79">
        <v>1314.1242264279761</v>
      </c>
      <c r="E12" s="79">
        <v>721.49379272401632</v>
      </c>
      <c r="F12" s="79">
        <v>283.54911183166257</v>
      </c>
      <c r="G12" s="79">
        <v>1117.2313349979167</v>
      </c>
      <c r="I12" s="95"/>
      <c r="J12" s="95"/>
      <c r="K12" s="95"/>
      <c r="L12" s="95"/>
      <c r="M12" s="95"/>
      <c r="N12" s="95"/>
      <c r="O12" s="95"/>
    </row>
    <row r="13" spans="1:16" x14ac:dyDescent="0.25">
      <c r="A13" s="12" t="s">
        <v>18</v>
      </c>
      <c r="B13" s="13">
        <v>-1095.7644453104988</v>
      </c>
      <c r="C13" s="13">
        <v>-481.10439815625716</v>
      </c>
      <c r="D13" s="13">
        <v>-309.06941684843258</v>
      </c>
      <c r="E13" s="13">
        <v>-153.01163347874649</v>
      </c>
      <c r="F13" s="13">
        <v>-79.264595683479371</v>
      </c>
      <c r="G13" s="13">
        <v>-286.37071563565479</v>
      </c>
      <c r="I13" s="95"/>
      <c r="J13" s="95"/>
      <c r="K13" s="95"/>
      <c r="L13" s="95"/>
      <c r="M13" s="95"/>
      <c r="N13" s="95"/>
      <c r="O13" s="95"/>
    </row>
    <row r="14" spans="1:16" x14ac:dyDescent="0.25">
      <c r="A14" s="14" t="s">
        <v>5</v>
      </c>
      <c r="B14" s="15">
        <v>-461.46434716369998</v>
      </c>
      <c r="C14" s="15">
        <v>-208.54634446118081</v>
      </c>
      <c r="D14" s="15">
        <v>-244.72691756663238</v>
      </c>
      <c r="E14" s="15">
        <v>-47.9018770725827</v>
      </c>
      <c r="F14" s="15">
        <v>-31.541734167831201</v>
      </c>
      <c r="G14" s="15">
        <v>-130.53959759788199</v>
      </c>
      <c r="I14" s="95"/>
      <c r="J14" s="95"/>
      <c r="K14" s="95"/>
      <c r="L14" s="95"/>
      <c r="M14" s="95"/>
      <c r="N14" s="95"/>
      <c r="O14" s="95"/>
    </row>
    <row r="15" spans="1:16" x14ac:dyDescent="0.25">
      <c r="A15" s="14" t="s">
        <v>6</v>
      </c>
      <c r="B15" s="15">
        <v>68.511175991299993</v>
      </c>
      <c r="C15" s="15">
        <v>51.784978958676305</v>
      </c>
      <c r="D15" s="15">
        <v>63.437270681491704</v>
      </c>
      <c r="E15" s="15">
        <v>5.7516486407405001</v>
      </c>
      <c r="F15" s="15">
        <v>1.7363368840489</v>
      </c>
      <c r="G15" s="15">
        <v>44.442611424594794</v>
      </c>
      <c r="I15" s="95"/>
      <c r="J15" s="95"/>
      <c r="K15" s="95"/>
      <c r="L15" s="95"/>
      <c r="M15" s="95"/>
      <c r="N15" s="95"/>
      <c r="O15" s="95"/>
    </row>
    <row r="16" spans="1:16" x14ac:dyDescent="0.25">
      <c r="A16" s="14" t="s">
        <v>19</v>
      </c>
      <c r="B16" s="15">
        <v>-949.56194378510975</v>
      </c>
      <c r="C16" s="15">
        <v>-712.21682252659366</v>
      </c>
      <c r="D16" s="15">
        <v>-239.78375167136639</v>
      </c>
      <c r="E16" s="15">
        <v>-148.35273119824041</v>
      </c>
      <c r="F16" s="15">
        <v>-50.094060701360185</v>
      </c>
      <c r="G16" s="15">
        <v>-287.55137077397541</v>
      </c>
      <c r="I16" s="95"/>
      <c r="J16" s="95"/>
      <c r="K16" s="95"/>
      <c r="L16" s="95"/>
      <c r="M16" s="95"/>
      <c r="N16" s="95"/>
      <c r="O16" s="95"/>
    </row>
    <row r="17" spans="1:15" x14ac:dyDescent="0.25">
      <c r="A17" s="14" t="s">
        <v>94</v>
      </c>
      <c r="B17" s="15">
        <v>246.75066964701099</v>
      </c>
      <c r="C17" s="15">
        <v>387.87378987284103</v>
      </c>
      <c r="D17" s="15">
        <v>112.00398170807449</v>
      </c>
      <c r="E17" s="15">
        <v>37.491326151336104</v>
      </c>
      <c r="F17" s="15">
        <v>0.63486230166310009</v>
      </c>
      <c r="G17" s="15">
        <v>87.277641311607809</v>
      </c>
      <c r="I17" s="95"/>
      <c r="J17" s="95"/>
      <c r="K17" s="95"/>
      <c r="L17" s="95"/>
      <c r="M17" s="95"/>
      <c r="N17" s="95"/>
      <c r="O17" s="95"/>
    </row>
    <row r="18" spans="1:15" x14ac:dyDescent="0.25">
      <c r="A18" s="12" t="s">
        <v>8</v>
      </c>
      <c r="B18" s="15">
        <v>-1526.8662012743239</v>
      </c>
      <c r="C18" s="15">
        <v>-283.33439054891943</v>
      </c>
      <c r="D18" s="15">
        <v>-57.099646636874496</v>
      </c>
      <c r="E18" s="15">
        <v>-7.4743639587880999</v>
      </c>
      <c r="F18" s="15">
        <v>-0.64817541751349994</v>
      </c>
      <c r="G18" s="15">
        <v>-35.076395650261404</v>
      </c>
      <c r="I18" s="95"/>
      <c r="J18" s="95"/>
      <c r="K18" s="95"/>
      <c r="L18" s="95"/>
      <c r="M18" s="95"/>
      <c r="N18" s="95"/>
      <c r="O18" s="95"/>
    </row>
    <row r="19" spans="1:15" x14ac:dyDescent="0.25">
      <c r="A19" s="82" t="s">
        <v>9</v>
      </c>
      <c r="B19" s="79">
        <v>3921.432576005378</v>
      </c>
      <c r="C19" s="79">
        <v>1793.5115888593075</v>
      </c>
      <c r="D19" s="79">
        <v>947.95516294266895</v>
      </c>
      <c r="E19" s="79">
        <v>561.00779528648172</v>
      </c>
      <c r="F19" s="79">
        <v>203.63634073066973</v>
      </c>
      <c r="G19" s="79">
        <v>795.78422371200065</v>
      </c>
      <c r="I19" s="95"/>
      <c r="J19" s="95"/>
      <c r="K19" s="95"/>
      <c r="L19" s="95"/>
      <c r="M19" s="95"/>
      <c r="N19" s="95"/>
      <c r="O19" s="95"/>
    </row>
    <row r="20" spans="1:15" x14ac:dyDescent="0.25">
      <c r="A20" s="12" t="s">
        <v>28</v>
      </c>
      <c r="B20" s="13">
        <v>-1084.8349674466419</v>
      </c>
      <c r="C20" s="13">
        <v>-706.30208922128418</v>
      </c>
      <c r="D20" s="13">
        <v>-957.50273358337313</v>
      </c>
      <c r="E20" s="13">
        <v>-112.89806249224129</v>
      </c>
      <c r="F20" s="13">
        <v>-100.03964737426881</v>
      </c>
      <c r="G20" s="13">
        <v>-426.23752251101854</v>
      </c>
      <c r="I20" s="95"/>
      <c r="J20" s="95"/>
      <c r="K20" s="95"/>
      <c r="L20" s="95"/>
      <c r="M20" s="95"/>
      <c r="N20" s="95"/>
      <c r="O20" s="95"/>
    </row>
    <row r="21" spans="1:15" x14ac:dyDescent="0.25">
      <c r="A21" s="82" t="s">
        <v>21</v>
      </c>
      <c r="B21" s="79">
        <v>2836.5976085587358</v>
      </c>
      <c r="C21" s="79">
        <v>1087.2094996380233</v>
      </c>
      <c r="D21" s="79">
        <v>-9.5475706407041283</v>
      </c>
      <c r="E21" s="79">
        <v>448.10973279424047</v>
      </c>
      <c r="F21" s="79">
        <v>103.59669335640092</v>
      </c>
      <c r="G21" s="79">
        <v>369.54670120098211</v>
      </c>
      <c r="I21" s="95"/>
      <c r="J21" s="95"/>
      <c r="K21" s="95"/>
      <c r="L21" s="95"/>
      <c r="M21" s="95"/>
      <c r="N21" s="95"/>
      <c r="O21" s="95"/>
    </row>
    <row r="22" spans="1:15" x14ac:dyDescent="0.25">
      <c r="A22" s="12" t="s">
        <v>29</v>
      </c>
      <c r="B22" s="13">
        <v>-211.52480576011837</v>
      </c>
      <c r="C22" s="13">
        <v>0.44108626125406591</v>
      </c>
      <c r="D22" s="13">
        <v>-103.71630481814482</v>
      </c>
      <c r="E22" s="13">
        <v>-125.89412009895203</v>
      </c>
      <c r="F22" s="13">
        <v>-5.6628305118107969</v>
      </c>
      <c r="G22" s="13">
        <v>-153.15577861451951</v>
      </c>
      <c r="I22" s="95"/>
      <c r="J22" s="95"/>
      <c r="K22" s="95"/>
      <c r="L22" s="95"/>
      <c r="M22" s="95"/>
      <c r="N22" s="95"/>
      <c r="O22" s="95"/>
    </row>
    <row r="23" spans="1:15" x14ac:dyDescent="0.25">
      <c r="A23" s="12" t="s">
        <v>30</v>
      </c>
      <c r="B23" s="13">
        <v>4.0015812113545</v>
      </c>
      <c r="C23" s="13">
        <v>2.7560219345871002</v>
      </c>
      <c r="D23" s="13">
        <v>22.361980839140699</v>
      </c>
      <c r="E23" s="13">
        <v>-0.18885135784099999</v>
      </c>
      <c r="F23" s="13">
        <v>1.4254424415881002</v>
      </c>
      <c r="G23" s="13">
        <v>-3.4261620050736998</v>
      </c>
      <c r="I23" s="95"/>
      <c r="J23" s="95"/>
      <c r="K23" s="95"/>
      <c r="L23" s="95"/>
      <c r="M23" s="95"/>
      <c r="N23" s="95"/>
      <c r="O23" s="95"/>
    </row>
    <row r="24" spans="1:15" x14ac:dyDescent="0.25">
      <c r="A24" s="82" t="s">
        <v>31</v>
      </c>
      <c r="B24" s="79">
        <v>2629.0743840099722</v>
      </c>
      <c r="C24" s="79">
        <v>1090.4066078338644</v>
      </c>
      <c r="D24" s="79">
        <v>-90.901894619708244</v>
      </c>
      <c r="E24" s="79">
        <v>322.02676133744745</v>
      </c>
      <c r="F24" s="79">
        <v>99.359305286178227</v>
      </c>
      <c r="G24" s="79">
        <v>212.9647605813889</v>
      </c>
      <c r="I24" s="95"/>
      <c r="J24" s="95"/>
      <c r="K24" s="95"/>
      <c r="L24" s="95"/>
      <c r="M24" s="95"/>
      <c r="N24" s="95"/>
      <c r="O24" s="95"/>
    </row>
    <row r="25" spans="1:15" x14ac:dyDescent="0.25">
      <c r="A25" s="12" t="s">
        <v>32</v>
      </c>
      <c r="B25" s="13">
        <v>-696.18439743346391</v>
      </c>
      <c r="C25" s="13">
        <v>-364.05130844980738</v>
      </c>
      <c r="D25" s="13">
        <v>-31.413763430774303</v>
      </c>
      <c r="E25" s="13">
        <v>-24.890921799631098</v>
      </c>
      <c r="F25" s="13">
        <v>-44.335849639797395</v>
      </c>
      <c r="G25" s="13">
        <v>-132.47135918605042</v>
      </c>
      <c r="I25" s="95"/>
      <c r="J25" s="95"/>
      <c r="K25" s="95"/>
      <c r="L25" s="95"/>
      <c r="M25" s="95"/>
      <c r="N25" s="95"/>
      <c r="O25" s="95"/>
    </row>
    <row r="26" spans="1:15" x14ac:dyDescent="0.25">
      <c r="A26" s="82" t="s">
        <v>13</v>
      </c>
      <c r="B26" s="79">
        <v>1932.8899865765086</v>
      </c>
      <c r="C26" s="79">
        <v>726.35529938405705</v>
      </c>
      <c r="D26" s="79">
        <v>-122.31565805048254</v>
      </c>
      <c r="E26" s="79">
        <v>297.13583953781637</v>
      </c>
      <c r="F26" s="79">
        <v>55.02345564638081</v>
      </c>
      <c r="G26" s="79">
        <v>80.493401395338481</v>
      </c>
      <c r="I26" s="95"/>
      <c r="J26" s="95"/>
      <c r="K26" s="95"/>
      <c r="L26" s="95"/>
      <c r="M26" s="95"/>
      <c r="N26" s="95"/>
      <c r="O26" s="95"/>
    </row>
    <row r="27" spans="1:15" ht="5.7" customHeight="1" x14ac:dyDescent="0.25">
      <c r="J27" s="95"/>
      <c r="K27" s="95"/>
      <c r="L27" s="95"/>
      <c r="M27" s="95"/>
      <c r="N27" s="95"/>
      <c r="O27" s="95"/>
    </row>
    <row r="28" spans="1:15" x14ac:dyDescent="0.25">
      <c r="A28" s="16"/>
      <c r="J28" s="95"/>
      <c r="K28" s="95"/>
      <c r="L28" s="95"/>
      <c r="M28" s="95"/>
      <c r="N28" s="95"/>
      <c r="O28" s="95"/>
    </row>
    <row r="29" spans="1:15" ht="18" x14ac:dyDescent="0.35">
      <c r="A29" s="16"/>
      <c r="B29" s="2"/>
      <c r="C29" s="17"/>
      <c r="J29" s="95"/>
      <c r="K29" s="95"/>
      <c r="L29" s="95"/>
      <c r="M29" s="95"/>
      <c r="N29" s="95"/>
      <c r="O29" s="95"/>
    </row>
    <row r="30" spans="1:15" x14ac:dyDescent="0.25">
      <c r="B30" s="11"/>
      <c r="G30" s="85" t="s">
        <v>68</v>
      </c>
      <c r="J30" s="95"/>
      <c r="K30" s="95"/>
      <c r="L30" s="95"/>
      <c r="M30" s="95"/>
      <c r="N30" s="95"/>
      <c r="O30" s="95"/>
    </row>
    <row r="31" spans="1:15" x14ac:dyDescent="0.25">
      <c r="A31" s="80" t="s">
        <v>177</v>
      </c>
      <c r="B31" s="83" t="s">
        <v>127</v>
      </c>
      <c r="C31" s="83" t="s">
        <v>40</v>
      </c>
      <c r="D31" s="83" t="s">
        <v>42</v>
      </c>
      <c r="E31" s="83" t="s">
        <v>77</v>
      </c>
      <c r="F31" s="83" t="s">
        <v>61</v>
      </c>
      <c r="G31" s="83" t="s">
        <v>125</v>
      </c>
      <c r="J31" s="95"/>
      <c r="K31" s="95"/>
      <c r="L31" s="95"/>
      <c r="M31" s="95"/>
      <c r="N31" s="95"/>
      <c r="O31" s="95"/>
    </row>
    <row r="32" spans="1:15" x14ac:dyDescent="0.25">
      <c r="A32" s="12" t="s">
        <v>26</v>
      </c>
      <c r="B32" s="13">
        <v>15180.726620690988</v>
      </c>
      <c r="C32" s="13">
        <v>5947.6401316519668</v>
      </c>
      <c r="D32" s="13">
        <v>1530.5737162618891</v>
      </c>
      <c r="E32" s="13">
        <v>1720.7623576625008</v>
      </c>
      <c r="F32" s="13">
        <v>541.3906418564867</v>
      </c>
      <c r="G32" s="13">
        <v>1874.8133362309775</v>
      </c>
      <c r="I32" s="95"/>
      <c r="J32" s="95"/>
      <c r="K32" s="95"/>
      <c r="L32" s="95"/>
      <c r="M32" s="95"/>
      <c r="N32" s="95"/>
      <c r="O32" s="95"/>
    </row>
    <row r="33" spans="1:15" x14ac:dyDescent="0.25">
      <c r="A33" s="12" t="s">
        <v>27</v>
      </c>
      <c r="B33" s="13">
        <v>-8103.6488404315996</v>
      </c>
      <c r="C33" s="13">
        <v>-2982.7340905978062</v>
      </c>
      <c r="D33" s="13">
        <v>-235.55875219318568</v>
      </c>
      <c r="E33" s="13">
        <v>-1086.3434919383142</v>
      </c>
      <c r="F33" s="13">
        <v>-180.19218928624827</v>
      </c>
      <c r="G33" s="13">
        <v>-950.49909463311985</v>
      </c>
      <c r="I33" s="95"/>
      <c r="J33" s="95"/>
      <c r="K33" s="95"/>
      <c r="L33" s="95"/>
      <c r="M33" s="95"/>
      <c r="N33" s="95"/>
      <c r="O33" s="95"/>
    </row>
    <row r="34" spans="1:15" x14ac:dyDescent="0.25">
      <c r="A34" s="82" t="s">
        <v>3</v>
      </c>
      <c r="B34" s="79">
        <v>7077.0777802593911</v>
      </c>
      <c r="C34" s="79">
        <v>2964.9060410541597</v>
      </c>
      <c r="D34" s="79">
        <v>1295.0149640687034</v>
      </c>
      <c r="E34" s="79">
        <v>634.41886572418662</v>
      </c>
      <c r="F34" s="79">
        <v>361.19845257023854</v>
      </c>
      <c r="G34" s="79">
        <v>924.31424159785786</v>
      </c>
      <c r="I34" s="95"/>
      <c r="J34" s="95"/>
      <c r="K34" s="95"/>
      <c r="L34" s="95"/>
      <c r="M34" s="95"/>
      <c r="N34" s="95"/>
      <c r="O34" s="95"/>
    </row>
    <row r="35" spans="1:15" x14ac:dyDescent="0.25">
      <c r="A35" s="12" t="s">
        <v>18</v>
      </c>
      <c r="B35" s="13">
        <v>-1188.3138751953716</v>
      </c>
      <c r="C35" s="13">
        <v>-738.75848176354668</v>
      </c>
      <c r="D35" s="13">
        <v>-262.98078328562235</v>
      </c>
      <c r="E35" s="13">
        <v>1513.7086061900181</v>
      </c>
      <c r="F35" s="13">
        <v>-133.88570262476861</v>
      </c>
      <c r="G35" s="13">
        <v>-191.55558647422069</v>
      </c>
      <c r="I35" s="95"/>
      <c r="J35" s="95"/>
      <c r="K35" s="95"/>
      <c r="L35" s="95"/>
      <c r="M35" s="95"/>
      <c r="N35" s="95"/>
      <c r="O35" s="95"/>
    </row>
    <row r="36" spans="1:15" x14ac:dyDescent="0.25">
      <c r="A36" s="14" t="s">
        <v>5</v>
      </c>
      <c r="B36" s="15">
        <v>-513.53418149150002</v>
      </c>
      <c r="C36" s="15">
        <v>-197.14591763191768</v>
      </c>
      <c r="D36" s="15">
        <v>-242.70275020777521</v>
      </c>
      <c r="E36" s="15">
        <v>-54.048107175178004</v>
      </c>
      <c r="F36" s="15">
        <v>-36.5411329025982</v>
      </c>
      <c r="G36" s="15">
        <v>-110.95406759100361</v>
      </c>
      <c r="I36" s="95"/>
      <c r="J36" s="95"/>
      <c r="K36" s="95"/>
      <c r="L36" s="95"/>
      <c r="M36" s="95"/>
      <c r="N36" s="95"/>
      <c r="O36" s="95"/>
    </row>
    <row r="37" spans="1:15" x14ac:dyDescent="0.25">
      <c r="A37" s="14" t="s">
        <v>6</v>
      </c>
      <c r="B37" s="15">
        <v>65.049035992699999</v>
      </c>
      <c r="C37" s="15">
        <v>50.325919686396794</v>
      </c>
      <c r="D37" s="15">
        <v>64.180059294487094</v>
      </c>
      <c r="E37" s="15">
        <v>9.4672066488131996</v>
      </c>
      <c r="F37" s="15">
        <v>2.1634895261747</v>
      </c>
      <c r="G37" s="15">
        <v>43.577498722065499</v>
      </c>
      <c r="I37" s="95"/>
      <c r="J37" s="95"/>
      <c r="K37" s="95"/>
      <c r="L37" s="95"/>
      <c r="M37" s="95"/>
      <c r="N37" s="95"/>
      <c r="O37" s="95"/>
    </row>
    <row r="38" spans="1:15" x14ac:dyDescent="0.25">
      <c r="A38" s="14" t="s">
        <v>19</v>
      </c>
      <c r="B38" s="15">
        <v>-1015.5739512020266</v>
      </c>
      <c r="C38" s="15">
        <v>-660.84061761893031</v>
      </c>
      <c r="D38" s="15">
        <v>-253.9231618995299</v>
      </c>
      <c r="E38" s="15">
        <v>-173.81579348377338</v>
      </c>
      <c r="F38" s="15">
        <v>-50.050897350158905</v>
      </c>
      <c r="G38" s="15">
        <v>-197.35310786424859</v>
      </c>
      <c r="I38" s="95"/>
      <c r="J38" s="95"/>
      <c r="K38" s="95"/>
      <c r="L38" s="95"/>
      <c r="M38" s="95"/>
      <c r="N38" s="95"/>
      <c r="O38" s="95"/>
    </row>
    <row r="39" spans="1:15" x14ac:dyDescent="0.25">
      <c r="A39" s="14" t="s">
        <v>94</v>
      </c>
      <c r="B39" s="15">
        <v>275.74522150545505</v>
      </c>
      <c r="C39" s="15">
        <v>68.902133800904494</v>
      </c>
      <c r="D39" s="15">
        <v>169.4650695271956</v>
      </c>
      <c r="E39" s="15">
        <v>1732.1053002001563</v>
      </c>
      <c r="F39" s="15">
        <v>-49.4571618981862</v>
      </c>
      <c r="G39" s="15">
        <v>73.174090258966004</v>
      </c>
      <c r="I39" s="95"/>
      <c r="J39" s="95"/>
      <c r="K39" s="95"/>
      <c r="L39" s="95"/>
      <c r="M39" s="95"/>
      <c r="N39" s="95"/>
      <c r="O39" s="95"/>
    </row>
    <row r="40" spans="1:15" x14ac:dyDescent="0.25">
      <c r="A40" s="12" t="s">
        <v>8</v>
      </c>
      <c r="B40" s="15">
        <v>-1272.7638584923864</v>
      </c>
      <c r="C40" s="15">
        <v>-419.28529791127949</v>
      </c>
      <c r="D40" s="15">
        <v>-53.988625699510202</v>
      </c>
      <c r="E40" s="15">
        <v>-7.3266997800749003</v>
      </c>
      <c r="F40" s="15">
        <v>-0.83319005737969987</v>
      </c>
      <c r="G40" s="15">
        <v>-11.6198619807308</v>
      </c>
      <c r="I40" s="95"/>
      <c r="J40" s="95"/>
      <c r="K40" s="95"/>
      <c r="L40" s="95"/>
      <c r="M40" s="95"/>
      <c r="N40" s="95"/>
      <c r="O40" s="95"/>
    </row>
    <row r="41" spans="1:15" x14ac:dyDescent="0.25">
      <c r="A41" s="82" t="s">
        <v>9</v>
      </c>
      <c r="B41" s="79">
        <v>4616.0000465716339</v>
      </c>
      <c r="C41" s="79">
        <v>1806.8622613793336</v>
      </c>
      <c r="D41" s="79">
        <v>978.04555508357078</v>
      </c>
      <c r="E41" s="79">
        <v>2140.8007721341301</v>
      </c>
      <c r="F41" s="79">
        <v>226.47955988809022</v>
      </c>
      <c r="G41" s="79">
        <v>721.13879314290637</v>
      </c>
      <c r="I41" s="95"/>
      <c r="J41" s="95"/>
      <c r="K41" s="95"/>
      <c r="L41" s="95"/>
      <c r="M41" s="95"/>
      <c r="N41" s="95"/>
      <c r="O41" s="95"/>
    </row>
    <row r="42" spans="1:15" x14ac:dyDescent="0.25">
      <c r="A42" s="12" t="s">
        <v>28</v>
      </c>
      <c r="B42" s="13">
        <v>-1226.9545430860435</v>
      </c>
      <c r="C42" s="13">
        <v>-654.69888060406424</v>
      </c>
      <c r="D42" s="13">
        <v>-1949.5303930662242</v>
      </c>
      <c r="E42" s="13">
        <v>-113.6790548896484</v>
      </c>
      <c r="F42" s="13">
        <v>-110.70829080086058</v>
      </c>
      <c r="G42" s="13">
        <v>-382.642653362999</v>
      </c>
      <c r="I42" s="95"/>
      <c r="J42" s="95"/>
      <c r="K42" s="95"/>
      <c r="L42" s="95"/>
      <c r="M42" s="95"/>
      <c r="N42" s="95"/>
      <c r="O42" s="95"/>
    </row>
    <row r="43" spans="1:15" x14ac:dyDescent="0.25">
      <c r="A43" s="82" t="s">
        <v>21</v>
      </c>
      <c r="B43" s="79">
        <v>3389.0455034855904</v>
      </c>
      <c r="C43" s="79">
        <v>1152.1633807752694</v>
      </c>
      <c r="D43" s="79">
        <v>-971.4848379826534</v>
      </c>
      <c r="E43" s="79">
        <v>2027.1217172444817</v>
      </c>
      <c r="F43" s="79">
        <v>115.77126908722963</v>
      </c>
      <c r="G43" s="79">
        <v>338.49613977990737</v>
      </c>
      <c r="I43" s="95"/>
      <c r="J43" s="95"/>
      <c r="K43" s="95"/>
      <c r="L43" s="95"/>
      <c r="M43" s="95"/>
      <c r="N43" s="95"/>
      <c r="O43" s="95"/>
    </row>
    <row r="44" spans="1:15" x14ac:dyDescent="0.25">
      <c r="A44" s="12" t="s">
        <v>29</v>
      </c>
      <c r="B44" s="13">
        <v>-105.28748711357562</v>
      </c>
      <c r="C44" s="13">
        <v>57.462623622967278</v>
      </c>
      <c r="D44" s="13">
        <v>-67.998265887893709</v>
      </c>
      <c r="E44" s="13">
        <v>168.54847684920119</v>
      </c>
      <c r="F44" s="13">
        <v>-31.867812568335999</v>
      </c>
      <c r="G44" s="13">
        <v>-100.62866833210431</v>
      </c>
      <c r="I44" s="95"/>
      <c r="J44" s="95"/>
      <c r="K44" s="95"/>
      <c r="L44" s="95"/>
      <c r="M44" s="95"/>
      <c r="N44" s="95"/>
      <c r="O44" s="95"/>
    </row>
    <row r="45" spans="1:15" x14ac:dyDescent="0.25">
      <c r="A45" s="12" t="s">
        <v>30</v>
      </c>
      <c r="B45" s="13">
        <v>-2.2940325791738001</v>
      </c>
      <c r="C45" s="15">
        <v>1.0521907182411001</v>
      </c>
      <c r="D45" s="13">
        <v>-13.309586716224899</v>
      </c>
      <c r="E45" s="15">
        <v>2.5701357469999999E-4</v>
      </c>
      <c r="F45" s="13">
        <v>1.9240673433048001</v>
      </c>
      <c r="G45" s="13">
        <v>-41.833815875397498</v>
      </c>
      <c r="I45" s="95"/>
      <c r="J45" s="95"/>
      <c r="K45" s="95"/>
      <c r="L45" s="95"/>
      <c r="M45" s="95"/>
      <c r="N45" s="95"/>
      <c r="O45" s="95"/>
    </row>
    <row r="46" spans="1:15" x14ac:dyDescent="0.25">
      <c r="A46" s="82" t="s">
        <v>31</v>
      </c>
      <c r="B46" s="79">
        <v>3281.4639837928403</v>
      </c>
      <c r="C46" s="79">
        <v>1210.6781951164776</v>
      </c>
      <c r="D46" s="79">
        <v>-1052.7926905867721</v>
      </c>
      <c r="E46" s="79">
        <v>2195.6704511072576</v>
      </c>
      <c r="F46" s="79">
        <v>85.827523862198433</v>
      </c>
      <c r="G46" s="79">
        <v>196.03365557240556</v>
      </c>
      <c r="I46" s="95"/>
      <c r="J46" s="95"/>
      <c r="K46" s="95"/>
      <c r="L46" s="95"/>
      <c r="M46" s="95"/>
      <c r="N46" s="95"/>
      <c r="O46" s="95"/>
    </row>
    <row r="47" spans="1:15" x14ac:dyDescent="0.25">
      <c r="A47" s="12" t="s">
        <v>32</v>
      </c>
      <c r="B47" s="13">
        <v>-866.21351666014482</v>
      </c>
      <c r="C47" s="13">
        <v>-433.34950826561828</v>
      </c>
      <c r="D47" s="13">
        <v>469.5818876518187</v>
      </c>
      <c r="E47" s="13">
        <v>-797.1739343003951</v>
      </c>
      <c r="F47" s="13">
        <v>-35.094423709147399</v>
      </c>
      <c r="G47" s="13">
        <v>-107.6448313446365</v>
      </c>
      <c r="I47" s="95"/>
      <c r="J47" s="95"/>
      <c r="K47" s="95"/>
      <c r="L47" s="95"/>
      <c r="M47" s="95"/>
      <c r="N47" s="95"/>
      <c r="O47" s="95"/>
    </row>
    <row r="48" spans="1:15" x14ac:dyDescent="0.25">
      <c r="A48" s="82" t="s">
        <v>13</v>
      </c>
      <c r="B48" s="79">
        <v>2415.250467132696</v>
      </c>
      <c r="C48" s="79">
        <v>777.32868685085987</v>
      </c>
      <c r="D48" s="79">
        <v>-583.21080293495334</v>
      </c>
      <c r="E48" s="79">
        <v>1398.4965168068618</v>
      </c>
      <c r="F48" s="79">
        <v>50.733100153051055</v>
      </c>
      <c r="G48" s="79">
        <v>88.388824227769206</v>
      </c>
      <c r="I48" s="95"/>
      <c r="J48" s="95"/>
      <c r="K48" s="95"/>
      <c r="L48" s="95"/>
      <c r="M48" s="95"/>
      <c r="N48" s="95"/>
      <c r="O48" s="95"/>
    </row>
    <row r="49" spans="1:15" ht="5.7" customHeight="1" x14ac:dyDescent="0.25">
      <c r="J49" s="95"/>
      <c r="K49" s="95"/>
      <c r="L49" s="95"/>
      <c r="M49" s="95"/>
      <c r="N49" s="95"/>
      <c r="O49" s="95"/>
    </row>
    <row r="50" spans="1:15" x14ac:dyDescent="0.25">
      <c r="A50" s="16" t="s">
        <v>126</v>
      </c>
    </row>
    <row r="51" spans="1:15" x14ac:dyDescent="0.25">
      <c r="A51" s="9"/>
    </row>
  </sheetData>
  <pageMargins left="0.7" right="0.7" top="0.75" bottom="0.75" header="0.3" footer="0.3"/>
  <pageSetup paperSize="9" orientation="portrait" r:id="rId1"/>
  <headerFooter>
    <oddFooter>&amp;C&amp;1#&amp;"Calibri"&amp;12&amp;K008000Internal Use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3D7B3-DAEE-4D3E-B230-7D6079A79E24}">
  <sheetPr>
    <tabColor rgb="FF00A443"/>
  </sheetPr>
  <dimension ref="A5:O37"/>
  <sheetViews>
    <sheetView showGridLines="0" topLeftCell="A4" zoomScale="104" zoomScaleNormal="90" workbookViewId="0">
      <selection activeCell="I26" sqref="I26"/>
    </sheetView>
  </sheetViews>
  <sheetFormatPr baseColWidth="10" defaultColWidth="11.44140625" defaultRowHeight="13.2" x14ac:dyDescent="0.25"/>
  <cols>
    <col min="1" max="1" width="35" style="1" bestFit="1" customWidth="1"/>
    <col min="2" max="2" width="11.44140625" style="1"/>
    <col min="3" max="3" width="20.44140625" style="1" customWidth="1"/>
    <col min="4" max="16384" width="11.44140625" style="1"/>
  </cols>
  <sheetData>
    <row r="5" spans="1:15" ht="14.4" x14ac:dyDescent="0.3">
      <c r="B5" s="70"/>
      <c r="C5" s="71" t="s">
        <v>123</v>
      </c>
      <c r="D5" s="70"/>
    </row>
    <row r="6" spans="1:15" ht="14.4" x14ac:dyDescent="0.3">
      <c r="B6" s="70"/>
      <c r="C6" s="75">
        <f>+Balance!A6</f>
        <v>46021</v>
      </c>
      <c r="D6" s="70"/>
    </row>
    <row r="7" spans="1:15" ht="14.4" x14ac:dyDescent="0.3">
      <c r="B7" s="70"/>
      <c r="C7" s="71" t="s">
        <v>36</v>
      </c>
      <c r="D7" s="70"/>
    </row>
    <row r="8" spans="1:15" x14ac:dyDescent="0.25">
      <c r="G8" s="85" t="s">
        <v>68</v>
      </c>
    </row>
    <row r="9" spans="1:15" ht="14.25" customHeight="1" x14ac:dyDescent="0.25">
      <c r="A9" s="98" t="s">
        <v>174</v>
      </c>
      <c r="B9" s="91" t="s">
        <v>39</v>
      </c>
      <c r="C9" s="92" t="s">
        <v>40</v>
      </c>
      <c r="D9" s="91" t="s">
        <v>42</v>
      </c>
      <c r="E9" s="91" t="s">
        <v>122</v>
      </c>
      <c r="F9" s="91" t="s">
        <v>61</v>
      </c>
      <c r="G9" s="91" t="s">
        <v>125</v>
      </c>
    </row>
    <row r="10" spans="1:15" x14ac:dyDescent="0.25">
      <c r="A10" s="5" t="s">
        <v>26</v>
      </c>
      <c r="B10" s="6">
        <v>16845.539637728267</v>
      </c>
      <c r="C10" s="7">
        <v>7551.3792903515841</v>
      </c>
      <c r="D10" s="7">
        <v>8703.0762744091626</v>
      </c>
      <c r="E10" s="6">
        <v>1411.7637225443777</v>
      </c>
      <c r="F10" s="6">
        <v>9227.7661892097422</v>
      </c>
      <c r="G10" s="6">
        <v>2740.673202367027</v>
      </c>
      <c r="I10" s="95"/>
      <c r="J10" s="95"/>
      <c r="K10" s="95"/>
      <c r="L10" s="95"/>
      <c r="M10" s="95"/>
      <c r="N10" s="95"/>
      <c r="O10" s="95"/>
    </row>
    <row r="11" spans="1:15" x14ac:dyDescent="0.25">
      <c r="A11" s="5" t="s">
        <v>27</v>
      </c>
      <c r="B11" s="6">
        <v>-7978.0363854488005</v>
      </c>
      <c r="C11" s="7">
        <v>-2465.4224098854515</v>
      </c>
      <c r="D11" s="7">
        <v>-2881.5485237626572</v>
      </c>
      <c r="E11" s="6">
        <v>-690.26992982036131</v>
      </c>
      <c r="F11" s="6">
        <v>-6065.7322796164581</v>
      </c>
      <c r="G11" s="6">
        <v>-1623.46096026911</v>
      </c>
      <c r="I11" s="95"/>
      <c r="J11" s="95"/>
      <c r="K11" s="95"/>
      <c r="L11" s="95"/>
      <c r="M11" s="95"/>
      <c r="N11" s="95"/>
      <c r="O11" s="95"/>
    </row>
    <row r="12" spans="1:15" x14ac:dyDescent="0.25">
      <c r="A12" s="84" t="s">
        <v>3</v>
      </c>
      <c r="B12" s="120">
        <v>8867.5032522794663</v>
      </c>
      <c r="C12" s="121">
        <v>5085.9568804661321</v>
      </c>
      <c r="D12" s="121">
        <v>5821.5277506465054</v>
      </c>
      <c r="E12" s="120">
        <v>721.49379272401643</v>
      </c>
      <c r="F12" s="120">
        <v>3162.0339095932841</v>
      </c>
      <c r="G12" s="120">
        <v>1117.2122420979169</v>
      </c>
      <c r="I12" s="95"/>
      <c r="J12" s="95"/>
      <c r="K12" s="95"/>
      <c r="L12" s="95"/>
      <c r="M12" s="95"/>
      <c r="N12" s="95"/>
      <c r="O12" s="95"/>
    </row>
    <row r="13" spans="1:15" x14ac:dyDescent="0.25">
      <c r="A13" s="5" t="s">
        <v>18</v>
      </c>
      <c r="B13" s="6">
        <v>-1252.282488372427</v>
      </c>
      <c r="C13" s="6">
        <v>-942.13235863079763</v>
      </c>
      <c r="D13" s="6">
        <v>-1985.7109807416064</v>
      </c>
      <c r="E13" s="6">
        <v>-146.27813779681122</v>
      </c>
      <c r="F13" s="6">
        <v>-802.96462008022763</v>
      </c>
      <c r="G13" s="6">
        <v>-290.27490255565476</v>
      </c>
      <c r="I13" s="95"/>
      <c r="J13" s="95"/>
      <c r="K13" s="95"/>
      <c r="L13" s="95"/>
      <c r="M13" s="95"/>
      <c r="N13" s="95"/>
      <c r="O13" s="95"/>
    </row>
    <row r="14" spans="1:15" x14ac:dyDescent="0.25">
      <c r="A14" s="8" t="s">
        <v>5</v>
      </c>
      <c r="B14" s="6">
        <v>-856.31231032369999</v>
      </c>
      <c r="C14" s="7">
        <v>-920.08582482689349</v>
      </c>
      <c r="D14" s="7">
        <v>-1422.4248524853256</v>
      </c>
      <c r="E14" s="6">
        <v>-63.569634329946503</v>
      </c>
      <c r="F14" s="6">
        <v>-497.64403160877492</v>
      </c>
      <c r="G14" s="6">
        <v>-145.64915526788198</v>
      </c>
      <c r="I14" s="95"/>
      <c r="J14" s="95"/>
      <c r="K14" s="95"/>
      <c r="L14" s="95"/>
      <c r="M14" s="95"/>
      <c r="N14" s="95"/>
      <c r="O14" s="95"/>
    </row>
    <row r="15" spans="1:15" x14ac:dyDescent="0.25">
      <c r="A15" s="8" t="s">
        <v>6</v>
      </c>
      <c r="B15" s="6">
        <v>209.61612339129999</v>
      </c>
      <c r="C15" s="7">
        <v>440.64653178968013</v>
      </c>
      <c r="D15" s="7">
        <v>456.74371595644681</v>
      </c>
      <c r="E15" s="6">
        <v>5.7516486407405001</v>
      </c>
      <c r="F15" s="6">
        <v>1.7363368840489002</v>
      </c>
      <c r="G15" s="6">
        <v>44.442611424594794</v>
      </c>
      <c r="I15" s="95"/>
      <c r="J15" s="95"/>
      <c r="K15" s="95"/>
      <c r="L15" s="95"/>
      <c r="M15" s="95"/>
      <c r="N15" s="95"/>
      <c r="O15" s="95"/>
    </row>
    <row r="16" spans="1:15" x14ac:dyDescent="0.25">
      <c r="A16" s="8" t="s">
        <v>19</v>
      </c>
      <c r="B16" s="6">
        <v>-1153.6797719370379</v>
      </c>
      <c r="C16" s="7">
        <v>-999.00518312490635</v>
      </c>
      <c r="D16" s="7">
        <v>-1260.2313490893926</v>
      </c>
      <c r="E16" s="6">
        <v>-126.52256055044181</v>
      </c>
      <c r="F16" s="6">
        <v>-485.97742707486884</v>
      </c>
      <c r="G16" s="6">
        <v>-273.47015738397539</v>
      </c>
      <c r="I16" s="95"/>
      <c r="J16" s="95"/>
      <c r="K16" s="95"/>
      <c r="L16" s="95"/>
      <c r="M16" s="95"/>
      <c r="N16" s="95"/>
      <c r="O16" s="95"/>
    </row>
    <row r="17" spans="1:15" x14ac:dyDescent="0.25">
      <c r="A17" s="8" t="s">
        <v>94</v>
      </c>
      <c r="B17" s="6">
        <v>548.09347049701103</v>
      </c>
      <c r="C17" s="7">
        <v>536.3121175313222</v>
      </c>
      <c r="D17" s="7">
        <v>240.2015048766653</v>
      </c>
      <c r="E17" s="6">
        <v>38.062408442836599</v>
      </c>
      <c r="F17" s="6">
        <v>178.92050171936719</v>
      </c>
      <c r="G17" s="6">
        <v>84.401798671607807</v>
      </c>
      <c r="I17" s="95"/>
      <c r="J17" s="95"/>
      <c r="K17" s="95"/>
      <c r="L17" s="95"/>
      <c r="M17" s="95"/>
      <c r="N17" s="95"/>
      <c r="O17" s="95"/>
    </row>
    <row r="18" spans="1:15" x14ac:dyDescent="0.25">
      <c r="A18" s="5" t="s">
        <v>8</v>
      </c>
      <c r="B18" s="6">
        <v>-1611.4671872643237</v>
      </c>
      <c r="C18" s="7">
        <v>-458.8897522331593</v>
      </c>
      <c r="D18" s="7">
        <v>-643.97088706531133</v>
      </c>
      <c r="E18" s="6">
        <v>-8.0852185011796003</v>
      </c>
      <c r="F18" s="6">
        <v>-6.5828857013587996</v>
      </c>
      <c r="G18" s="6">
        <v>-36.0849167602614</v>
      </c>
      <c r="I18" s="95"/>
      <c r="J18" s="95"/>
      <c r="K18" s="95"/>
      <c r="L18" s="95"/>
      <c r="M18" s="95"/>
      <c r="N18" s="95"/>
      <c r="O18" s="95"/>
    </row>
    <row r="19" spans="1:15" x14ac:dyDescent="0.25">
      <c r="A19" s="84" t="s">
        <v>9</v>
      </c>
      <c r="B19" s="121">
        <v>6003.7535766427154</v>
      </c>
      <c r="C19" s="121">
        <v>3684.9347696021755</v>
      </c>
      <c r="D19" s="121">
        <v>3191.8458828395878</v>
      </c>
      <c r="E19" s="121">
        <v>567.13043642602554</v>
      </c>
      <c r="F19" s="121">
        <v>2352.4864038116975</v>
      </c>
      <c r="G19" s="121">
        <v>790.85242278200076</v>
      </c>
      <c r="I19" s="95"/>
      <c r="J19" s="95"/>
      <c r="K19" s="95"/>
      <c r="L19" s="95"/>
      <c r="M19" s="95"/>
      <c r="N19" s="95"/>
      <c r="O19" s="95"/>
    </row>
    <row r="20" spans="1:15" x14ac:dyDescent="0.25">
      <c r="I20" s="95"/>
      <c r="J20" s="95"/>
      <c r="K20" s="95"/>
      <c r="L20" s="95"/>
      <c r="M20" s="95"/>
      <c r="N20" s="95"/>
      <c r="O20" s="95"/>
    </row>
    <row r="21" spans="1:15" x14ac:dyDescent="0.25">
      <c r="I21" s="95"/>
      <c r="J21" s="95"/>
      <c r="K21" s="95"/>
      <c r="L21" s="95"/>
      <c r="M21" s="95"/>
      <c r="N21" s="95"/>
      <c r="O21" s="95"/>
    </row>
    <row r="22" spans="1:15" x14ac:dyDescent="0.25">
      <c r="I22" s="95"/>
      <c r="J22" s="95"/>
      <c r="K22" s="95"/>
      <c r="L22" s="95"/>
      <c r="M22" s="95"/>
      <c r="N22" s="95"/>
      <c r="O22" s="95"/>
    </row>
    <row r="23" spans="1:15" x14ac:dyDescent="0.25">
      <c r="G23" s="85" t="s">
        <v>68</v>
      </c>
      <c r="I23" s="95"/>
      <c r="J23" s="95"/>
      <c r="K23" s="95"/>
      <c r="L23" s="95"/>
      <c r="M23" s="95"/>
      <c r="N23" s="95"/>
      <c r="O23" s="95"/>
    </row>
    <row r="24" spans="1:15" ht="14.25" customHeight="1" x14ac:dyDescent="0.25">
      <c r="A24" s="98" t="s">
        <v>175</v>
      </c>
      <c r="B24" s="91" t="s">
        <v>39</v>
      </c>
      <c r="C24" s="92" t="s">
        <v>40</v>
      </c>
      <c r="D24" s="91" t="s">
        <v>42</v>
      </c>
      <c r="E24" s="91" t="s">
        <v>122</v>
      </c>
      <c r="F24" s="91" t="s">
        <v>61</v>
      </c>
      <c r="G24" s="91" t="s">
        <v>125</v>
      </c>
    </row>
    <row r="25" spans="1:15" x14ac:dyDescent="0.25">
      <c r="A25" s="5" t="s">
        <v>26</v>
      </c>
      <c r="B25" s="6">
        <v>16982.4730146408</v>
      </c>
      <c r="C25" s="7">
        <v>7718.0281716316576</v>
      </c>
      <c r="D25" s="7">
        <v>7751.8794646504757</v>
      </c>
      <c r="E25" s="6">
        <v>1720.7623576625008</v>
      </c>
      <c r="F25" s="6">
        <v>9139.3636562108732</v>
      </c>
      <c r="G25" s="6">
        <v>1874.8089784309775</v>
      </c>
      <c r="I25" s="95"/>
      <c r="J25" s="95"/>
      <c r="K25" s="95"/>
      <c r="L25" s="95"/>
      <c r="M25" s="95"/>
      <c r="N25" s="95"/>
      <c r="O25" s="95"/>
    </row>
    <row r="26" spans="1:15" x14ac:dyDescent="0.25">
      <c r="A26" s="5" t="s">
        <v>27</v>
      </c>
      <c r="B26" s="6">
        <v>-8001.7951843514002</v>
      </c>
      <c r="C26" s="7">
        <v>-2881.7798674270598</v>
      </c>
      <c r="D26" s="7">
        <v>-2440.6737171206951</v>
      </c>
      <c r="E26" s="6">
        <v>-1086.3434919383144</v>
      </c>
      <c r="F26" s="6">
        <v>-5961.5648752569714</v>
      </c>
      <c r="G26" s="6">
        <v>-948.34287478311956</v>
      </c>
      <c r="I26" s="95"/>
      <c r="J26" s="95"/>
      <c r="K26" s="95"/>
      <c r="L26" s="95"/>
      <c r="M26" s="95"/>
      <c r="N26" s="95"/>
      <c r="O26" s="95"/>
    </row>
    <row r="27" spans="1:15" x14ac:dyDescent="0.25">
      <c r="A27" s="84" t="s">
        <v>3</v>
      </c>
      <c r="B27" s="120">
        <v>8980.6778302893999</v>
      </c>
      <c r="C27" s="121">
        <v>4836.2483042045978</v>
      </c>
      <c r="D27" s="121">
        <v>5311.2057475297806</v>
      </c>
      <c r="E27" s="120">
        <v>634.41886572418639</v>
      </c>
      <c r="F27" s="120">
        <v>3177.7987809539018</v>
      </c>
      <c r="G27" s="120">
        <v>926.46610364785795</v>
      </c>
      <c r="I27" s="95"/>
      <c r="J27" s="95"/>
      <c r="K27" s="95"/>
      <c r="L27" s="95"/>
      <c r="M27" s="95"/>
      <c r="N27" s="95"/>
      <c r="O27" s="95"/>
    </row>
    <row r="28" spans="1:15" x14ac:dyDescent="0.25">
      <c r="A28" s="5" t="s">
        <v>18</v>
      </c>
      <c r="B28" s="6">
        <v>-1457.1080414558091</v>
      </c>
      <c r="C28" s="6">
        <v>-945.39067004357025</v>
      </c>
      <c r="D28" s="6">
        <v>-2414.6696688521561</v>
      </c>
      <c r="E28" s="6">
        <v>1520.3402095975343</v>
      </c>
      <c r="F28" s="6">
        <v>-907.00855282081352</v>
      </c>
      <c r="G28" s="6">
        <v>-206.97314758857058</v>
      </c>
      <c r="I28" s="95"/>
      <c r="J28" s="95"/>
      <c r="K28" s="95"/>
      <c r="L28" s="95"/>
      <c r="M28" s="95"/>
      <c r="N28" s="95"/>
      <c r="O28" s="95"/>
    </row>
    <row r="29" spans="1:15" x14ac:dyDescent="0.25">
      <c r="A29" s="8" t="s">
        <v>5</v>
      </c>
      <c r="B29" s="6">
        <v>-959.93936785150004</v>
      </c>
      <c r="C29" s="7">
        <v>-593.75206494043186</v>
      </c>
      <c r="D29" s="7">
        <v>-1431.0393776803023</v>
      </c>
      <c r="E29" s="6">
        <v>-75.249861529227303</v>
      </c>
      <c r="F29" s="6">
        <v>-531.54130038762503</v>
      </c>
      <c r="G29" s="6">
        <v>-121.61414796100361</v>
      </c>
      <c r="I29" s="95"/>
      <c r="J29" s="95"/>
      <c r="K29" s="95"/>
      <c r="L29" s="95"/>
      <c r="M29" s="95"/>
      <c r="N29" s="95"/>
      <c r="O29" s="95"/>
    </row>
    <row r="30" spans="1:15" x14ac:dyDescent="0.25">
      <c r="A30" s="8" t="s">
        <v>6</v>
      </c>
      <c r="B30" s="6">
        <v>203.9316366827</v>
      </c>
      <c r="C30" s="7">
        <v>272.79387150059631</v>
      </c>
      <c r="D30" s="7">
        <v>391.78420205928524</v>
      </c>
      <c r="E30" s="6">
        <v>9.4672066488131978</v>
      </c>
      <c r="F30" s="6">
        <v>2.1634895261746996</v>
      </c>
      <c r="G30" s="6">
        <v>43.577498722065499</v>
      </c>
      <c r="I30" s="95"/>
      <c r="J30" s="95"/>
      <c r="K30" s="95"/>
      <c r="L30" s="95"/>
      <c r="M30" s="95"/>
      <c r="N30" s="95"/>
      <c r="O30" s="95"/>
    </row>
    <row r="31" spans="1:15" x14ac:dyDescent="0.25">
      <c r="A31" s="8" t="s">
        <v>19</v>
      </c>
      <c r="B31" s="6">
        <v>-1226.0400393832642</v>
      </c>
      <c r="C31" s="7">
        <v>-773.82859876259056</v>
      </c>
      <c r="D31" s="7">
        <v>-1678.0692098180816</v>
      </c>
      <c r="E31" s="6">
        <v>-155.1920154802647</v>
      </c>
      <c r="F31" s="6">
        <v>-501.14730054219848</v>
      </c>
      <c r="G31" s="6">
        <v>-201.6620788885985</v>
      </c>
      <c r="I31" s="95"/>
      <c r="J31" s="95"/>
      <c r="K31" s="95"/>
      <c r="L31" s="95"/>
      <c r="M31" s="95"/>
      <c r="N31" s="95"/>
      <c r="O31" s="95"/>
    </row>
    <row r="32" spans="1:15" x14ac:dyDescent="0.25">
      <c r="A32" s="8" t="s">
        <v>94</v>
      </c>
      <c r="B32" s="6">
        <v>524.93972909625518</v>
      </c>
      <c r="C32" s="7">
        <v>149.39612215885589</v>
      </c>
      <c r="D32" s="7">
        <v>302.65471658694264</v>
      </c>
      <c r="E32" s="6">
        <v>1741.3148799582132</v>
      </c>
      <c r="F32" s="6">
        <v>123.51655858283542</v>
      </c>
      <c r="G32" s="6">
        <v>72.725580538966</v>
      </c>
      <c r="I32" s="95"/>
      <c r="J32" s="95"/>
      <c r="K32" s="95"/>
      <c r="L32" s="95"/>
      <c r="M32" s="95"/>
      <c r="N32" s="95"/>
      <c r="O32" s="95"/>
    </row>
    <row r="33" spans="1:15" x14ac:dyDescent="0.25">
      <c r="A33" s="5" t="s">
        <v>8</v>
      </c>
      <c r="B33" s="6">
        <v>-1355.3201019923865</v>
      </c>
      <c r="C33" s="7">
        <v>-559.21740992762091</v>
      </c>
      <c r="D33" s="7">
        <v>-617.09016564779745</v>
      </c>
      <c r="E33" s="6">
        <v>-7.8415622789206001</v>
      </c>
      <c r="F33" s="6">
        <v>-6.2571046935996</v>
      </c>
      <c r="G33" s="6">
        <v>-12.5020692907308</v>
      </c>
      <c r="I33" s="95"/>
      <c r="J33" s="95"/>
      <c r="K33" s="95"/>
      <c r="L33" s="95"/>
      <c r="M33" s="95"/>
      <c r="N33" s="95"/>
      <c r="O33" s="95"/>
    </row>
    <row r="34" spans="1:15" x14ac:dyDescent="0.25">
      <c r="A34" s="84" t="s">
        <v>9</v>
      </c>
      <c r="B34" s="121">
        <v>6168.2496868412045</v>
      </c>
      <c r="C34" s="121">
        <v>3331.640224233407</v>
      </c>
      <c r="D34" s="121">
        <v>2279.4459130298274</v>
      </c>
      <c r="E34" s="121">
        <v>2146.9175130428002</v>
      </c>
      <c r="F34" s="121">
        <v>2264.5331234394885</v>
      </c>
      <c r="G34" s="121">
        <v>706.99088676855661</v>
      </c>
      <c r="I34" s="95"/>
      <c r="J34" s="95"/>
      <c r="K34" s="95"/>
      <c r="L34" s="95"/>
      <c r="M34" s="95"/>
      <c r="N34" s="95"/>
      <c r="O34" s="95"/>
    </row>
    <row r="36" spans="1:15" x14ac:dyDescent="0.25">
      <c r="A36" s="9"/>
    </row>
    <row r="37" spans="1:15" x14ac:dyDescent="0.25">
      <c r="B37" s="96"/>
    </row>
  </sheetData>
  <pageMargins left="0.7" right="0.7" top="0.75" bottom="0.75" header="0.3" footer="0.3"/>
  <pageSetup paperSize="9" orientation="portrait" r:id="rId1"/>
  <headerFooter>
    <oddFooter>&amp;C&amp;1#&amp;"Calibri"&amp;12&amp;K008000Internal Use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D64D0-02D8-440E-881E-466EAECCAF1B}">
  <sheetPr>
    <tabColor rgb="FF00A443"/>
  </sheetPr>
  <dimension ref="A2:K55"/>
  <sheetViews>
    <sheetView showGridLines="0" topLeftCell="A35" zoomScaleNormal="100" workbookViewId="0">
      <selection activeCell="J28" sqref="J28"/>
    </sheetView>
  </sheetViews>
  <sheetFormatPr baseColWidth="10" defaultColWidth="11.33203125" defaultRowHeight="12" x14ac:dyDescent="0.25"/>
  <cols>
    <col min="1" max="1" width="60.44140625" style="126" customWidth="1"/>
    <col min="2" max="2" width="9.5546875" style="151" customWidth="1"/>
    <col min="3" max="3" width="2.6640625" style="126" customWidth="1"/>
    <col min="4" max="4" width="10" style="126" bestFit="1" customWidth="1"/>
    <col min="5" max="5" width="2.6640625" style="126" customWidth="1"/>
    <col min="6" max="6" width="10" style="126" bestFit="1" customWidth="1"/>
    <col min="7" max="7" width="2.6640625" style="126" customWidth="1"/>
    <col min="8" max="8" width="10" style="126" bestFit="1" customWidth="1"/>
    <col min="9" max="11" width="11.33203125" style="126"/>
    <col min="12" max="12" width="10.109375" style="126" customWidth="1"/>
    <col min="13" max="16384" width="11.33203125" style="126"/>
  </cols>
  <sheetData>
    <row r="2" spans="1:11" ht="12.75" customHeight="1" x14ac:dyDescent="0.25"/>
    <row r="3" spans="1:11" ht="12.75" customHeight="1" x14ac:dyDescent="0.25"/>
    <row r="4" spans="1:11" ht="12.75" customHeight="1" x14ac:dyDescent="0.25"/>
    <row r="5" spans="1:11" x14ac:dyDescent="0.25">
      <c r="A5" s="127" t="s">
        <v>158</v>
      </c>
      <c r="B5" s="152"/>
      <c r="D5" s="128"/>
      <c r="F5" s="128"/>
      <c r="H5" s="128"/>
    </row>
    <row r="6" spans="1:11" x14ac:dyDescent="0.25">
      <c r="A6" s="129">
        <v>46021</v>
      </c>
      <c r="B6" s="152"/>
      <c r="D6" s="128"/>
      <c r="F6" s="128"/>
      <c r="H6" s="128"/>
    </row>
    <row r="7" spans="1:11" x14ac:dyDescent="0.25">
      <c r="A7" s="130" t="s">
        <v>67</v>
      </c>
      <c r="B7" s="152"/>
      <c r="D7" s="128"/>
      <c r="F7" s="128"/>
      <c r="H7" s="128"/>
    </row>
    <row r="8" spans="1:11" x14ac:dyDescent="0.25">
      <c r="A8" s="131"/>
      <c r="B8" s="153"/>
      <c r="H8" s="143" t="s">
        <v>167</v>
      </c>
      <c r="K8" s="177"/>
    </row>
    <row r="9" spans="1:11" ht="24" x14ac:dyDescent="0.25">
      <c r="A9" s="132"/>
      <c r="B9" s="147" t="s">
        <v>165</v>
      </c>
      <c r="C9" s="133"/>
      <c r="D9" s="147" t="s">
        <v>166</v>
      </c>
      <c r="E9" s="133"/>
      <c r="F9" s="149" t="s">
        <v>169</v>
      </c>
      <c r="G9" s="133"/>
      <c r="H9" s="149" t="s">
        <v>179</v>
      </c>
    </row>
    <row r="10" spans="1:11" x14ac:dyDescent="0.25">
      <c r="A10" s="134" t="s">
        <v>1</v>
      </c>
      <c r="B10" s="154">
        <v>12864.72189164663</v>
      </c>
      <c r="C10" s="136"/>
      <c r="D10" s="135">
        <v>9878.4031269609259</v>
      </c>
      <c r="E10" s="136"/>
      <c r="F10" s="176">
        <v>11120.052650080608</v>
      </c>
      <c r="G10" s="136"/>
      <c r="H10" s="176">
        <v>11683.633010540456</v>
      </c>
      <c r="J10" s="137"/>
    </row>
    <row r="11" spans="1:11" x14ac:dyDescent="0.25">
      <c r="A11" s="122" t="s">
        <v>2</v>
      </c>
      <c r="B11" s="155">
        <v>-5663.0643538223994</v>
      </c>
      <c r="C11" s="138"/>
      <c r="D11" s="124">
        <v>-4387.4832330797508</v>
      </c>
      <c r="E11" s="138"/>
      <c r="F11" s="124">
        <v>-5406.0035634516335</v>
      </c>
      <c r="G11" s="138"/>
      <c r="H11" s="124">
        <v>-5261.515887157364</v>
      </c>
      <c r="J11" s="137"/>
    </row>
    <row r="12" spans="1:11" x14ac:dyDescent="0.25">
      <c r="A12" s="148" t="s">
        <v>3</v>
      </c>
      <c r="B12" s="156">
        <v>7201.6575378242296</v>
      </c>
      <c r="C12" s="139"/>
      <c r="D12" s="146">
        <v>5490.919893881176</v>
      </c>
      <c r="E12" s="139"/>
      <c r="F12" s="146">
        <v>5714.0490866289765</v>
      </c>
      <c r="G12" s="139"/>
      <c r="H12" s="146">
        <v>6422.1171233830901</v>
      </c>
      <c r="J12" s="137"/>
    </row>
    <row r="13" spans="1:11" x14ac:dyDescent="0.25">
      <c r="A13" s="134" t="s">
        <v>161</v>
      </c>
      <c r="B13" s="157">
        <v>-1470.1178367494001</v>
      </c>
      <c r="C13" s="139"/>
      <c r="D13" s="140">
        <v>-1350.5182985447784</v>
      </c>
      <c r="E13" s="139"/>
      <c r="F13" s="140">
        <v>-1070.4704510919469</v>
      </c>
      <c r="G13" s="139"/>
      <c r="H13" s="140">
        <v>-1572.6989277029393</v>
      </c>
      <c r="J13" s="137"/>
    </row>
    <row r="14" spans="1:11" x14ac:dyDescent="0.25">
      <c r="A14" s="122" t="s">
        <v>5</v>
      </c>
      <c r="B14" s="158">
        <v>-1025.3050910776481</v>
      </c>
      <c r="C14" s="139"/>
      <c r="D14" s="123">
        <v>-965.42185029448024</v>
      </c>
      <c r="E14" s="139"/>
      <c r="F14" s="123">
        <v>-1026.9530690572592</v>
      </c>
      <c r="G14" s="139"/>
      <c r="H14" s="123">
        <v>-1099.2839614180962</v>
      </c>
      <c r="J14" s="137"/>
    </row>
    <row r="15" spans="1:11" x14ac:dyDescent="0.25">
      <c r="A15" s="122" t="s">
        <v>6</v>
      </c>
      <c r="B15" s="125">
        <v>251.70687785081219</v>
      </c>
      <c r="C15" s="139"/>
      <c r="D15" s="125">
        <v>329.49918582920401</v>
      </c>
      <c r="E15" s="139"/>
      <c r="F15" s="125">
        <v>282.08150225956479</v>
      </c>
      <c r="G15" s="139"/>
      <c r="H15" s="125">
        <v>315.56618807679945</v>
      </c>
      <c r="J15" s="137"/>
    </row>
    <row r="16" spans="1:11" x14ac:dyDescent="0.25">
      <c r="A16" s="122" t="s">
        <v>7</v>
      </c>
      <c r="B16" s="158">
        <v>-965.34622325906446</v>
      </c>
      <c r="C16" s="139"/>
      <c r="D16" s="123">
        <v>-930.10373233345911</v>
      </c>
      <c r="E16" s="139"/>
      <c r="F16" s="123">
        <v>-934.45432151764544</v>
      </c>
      <c r="G16" s="139"/>
      <c r="H16" s="123">
        <v>-1097.0509574596358</v>
      </c>
      <c r="J16" s="137"/>
    </row>
    <row r="17" spans="1:10" x14ac:dyDescent="0.25">
      <c r="A17" s="122" t="s">
        <v>94</v>
      </c>
      <c r="B17" s="125">
        <v>268.82659973650067</v>
      </c>
      <c r="C17" s="139"/>
      <c r="D17" s="125">
        <v>215.50809825395629</v>
      </c>
      <c r="E17" s="139"/>
      <c r="F17" s="125">
        <v>608.85543722339276</v>
      </c>
      <c r="G17" s="139"/>
      <c r="H17" s="125">
        <v>308.06980309799292</v>
      </c>
      <c r="J17" s="137"/>
    </row>
    <row r="18" spans="1:10" x14ac:dyDescent="0.25">
      <c r="A18" s="144" t="s">
        <v>8</v>
      </c>
      <c r="B18" s="159">
        <v>-1088.5127713037555</v>
      </c>
      <c r="C18" s="139"/>
      <c r="D18" s="145">
        <v>-496.50398199819188</v>
      </c>
      <c r="E18" s="139"/>
      <c r="F18" s="145">
        <v>-492.26843015891495</v>
      </c>
      <c r="G18" s="139"/>
      <c r="H18" s="145">
        <v>-695.21536871221269</v>
      </c>
      <c r="J18" s="137"/>
    </row>
    <row r="19" spans="1:10" x14ac:dyDescent="0.25">
      <c r="A19" s="148" t="s">
        <v>9</v>
      </c>
      <c r="B19" s="156">
        <v>4643.0269297710747</v>
      </c>
      <c r="C19" s="139"/>
      <c r="D19" s="160">
        <v>3643.8976133382057</v>
      </c>
      <c r="E19" s="139"/>
      <c r="F19" s="160">
        <v>4151.3102053781095</v>
      </c>
      <c r="G19" s="139"/>
      <c r="H19" s="160">
        <v>4154.2028269679395</v>
      </c>
      <c r="J19" s="137"/>
    </row>
    <row r="20" spans="1:10" x14ac:dyDescent="0.25">
      <c r="A20" s="122" t="s">
        <v>10</v>
      </c>
      <c r="B20" s="158">
        <v>-1386.9750860205108</v>
      </c>
      <c r="C20" s="139"/>
      <c r="D20" s="123">
        <v>-1433.2598580294371</v>
      </c>
      <c r="E20" s="139"/>
      <c r="F20" s="123">
        <v>-1451.4789381229652</v>
      </c>
      <c r="G20" s="139"/>
      <c r="H20" s="123">
        <v>-2044.3466611642934</v>
      </c>
      <c r="J20" s="137"/>
    </row>
    <row r="21" spans="1:10" x14ac:dyDescent="0.25">
      <c r="A21" s="148" t="s">
        <v>72</v>
      </c>
      <c r="B21" s="156">
        <v>3256.0518437505639</v>
      </c>
      <c r="C21" s="139"/>
      <c r="D21" s="146">
        <v>2210.6377553087682</v>
      </c>
      <c r="E21" s="139"/>
      <c r="F21" s="146">
        <v>2699.8312672551438</v>
      </c>
      <c r="G21" s="139"/>
      <c r="H21" s="146">
        <v>2109.856165803646</v>
      </c>
      <c r="J21" s="137"/>
    </row>
    <row r="22" spans="1:10" x14ac:dyDescent="0.25">
      <c r="A22" s="122" t="s">
        <v>162</v>
      </c>
      <c r="B22" s="158">
        <v>-1144.5784838539412</v>
      </c>
      <c r="C22" s="150"/>
      <c r="D22" s="123">
        <v>-1197.2696597031754</v>
      </c>
      <c r="E22" s="139"/>
      <c r="F22" s="123">
        <v>-1274.7498832551505</v>
      </c>
      <c r="G22" s="139"/>
      <c r="H22" s="123">
        <v>-685.72746429093195</v>
      </c>
      <c r="J22" s="137"/>
    </row>
    <row r="23" spans="1:10" x14ac:dyDescent="0.25">
      <c r="A23" s="122" t="s">
        <v>163</v>
      </c>
      <c r="B23" s="158">
        <v>636.64107735209279</v>
      </c>
      <c r="C23" s="150"/>
      <c r="D23" s="123">
        <v>1040.6957324406603</v>
      </c>
      <c r="E23" s="139"/>
      <c r="F23" s="123">
        <v>693.84334983628605</v>
      </c>
      <c r="G23" s="139"/>
      <c r="H23" s="123">
        <v>67.73895773033837</v>
      </c>
      <c r="J23" s="137"/>
    </row>
    <row r="24" spans="1:10" x14ac:dyDescent="0.25">
      <c r="A24" s="134" t="s">
        <v>11</v>
      </c>
      <c r="B24" s="154">
        <v>-507.93740650184839</v>
      </c>
      <c r="C24" s="139"/>
      <c r="D24" s="135">
        <v>-156.57392726251521</v>
      </c>
      <c r="E24" s="139"/>
      <c r="F24" s="135">
        <v>-580.90653341886423</v>
      </c>
      <c r="G24" s="139"/>
      <c r="H24" s="135">
        <v>1243.554460809484</v>
      </c>
      <c r="J24" s="137"/>
    </row>
    <row r="25" spans="1:10" x14ac:dyDescent="0.25">
      <c r="A25" s="134" t="s">
        <v>164</v>
      </c>
      <c r="B25" s="154">
        <v>35.830172983332801</v>
      </c>
      <c r="C25" s="139"/>
      <c r="D25" s="135">
        <v>4.2823631273832916</v>
      </c>
      <c r="E25" s="139"/>
      <c r="F25" s="135">
        <v>13.501877869206297</v>
      </c>
      <c r="G25" s="139"/>
      <c r="H25" s="135">
        <v>25.282902859909129</v>
      </c>
      <c r="J25" s="137"/>
    </row>
    <row r="26" spans="1:10" x14ac:dyDescent="0.25">
      <c r="A26" s="148" t="s">
        <v>73</v>
      </c>
      <c r="B26" s="156">
        <v>2783.9446102320485</v>
      </c>
      <c r="C26" s="139"/>
      <c r="D26" s="146">
        <v>2058.3461911736363</v>
      </c>
      <c r="E26" s="139"/>
      <c r="F26" s="146">
        <v>2132.4266117054858</v>
      </c>
      <c r="G26" s="139"/>
      <c r="H26" s="146">
        <v>1517.1505621029601</v>
      </c>
      <c r="J26" s="137"/>
    </row>
    <row r="27" spans="1:10" x14ac:dyDescent="0.25">
      <c r="A27" s="122" t="s">
        <v>12</v>
      </c>
      <c r="B27" s="155">
        <v>-652.15398245819517</v>
      </c>
      <c r="C27" s="139"/>
      <c r="D27" s="124">
        <v>-325.6676185578649</v>
      </c>
      <c r="E27" s="139"/>
      <c r="F27" s="124">
        <v>-292.23820718574405</v>
      </c>
      <c r="G27" s="139"/>
      <c r="H27" s="124">
        <v>-431.84572657634658</v>
      </c>
      <c r="J27" s="137"/>
    </row>
    <row r="28" spans="1:10" x14ac:dyDescent="0.25">
      <c r="A28" s="122" t="s">
        <v>79</v>
      </c>
      <c r="B28" s="155">
        <v>-127.35356152851071</v>
      </c>
      <c r="C28" s="139"/>
      <c r="D28" s="124">
        <v>-174.88181476861703</v>
      </c>
      <c r="E28" s="139"/>
      <c r="F28" s="124">
        <v>-95.469850824368621</v>
      </c>
      <c r="G28" s="139"/>
      <c r="H28" s="124">
        <v>-107.27581261761787</v>
      </c>
      <c r="J28" s="137"/>
    </row>
    <row r="29" spans="1:10" x14ac:dyDescent="0.25">
      <c r="A29" s="148" t="s">
        <v>13</v>
      </c>
      <c r="B29" s="156">
        <v>2004.4370662453427</v>
      </c>
      <c r="C29" s="139"/>
      <c r="D29" s="146">
        <v>1557.7967578471541</v>
      </c>
      <c r="E29" s="139"/>
      <c r="F29" s="146">
        <v>1744.7185536953734</v>
      </c>
      <c r="G29" s="139"/>
      <c r="H29" s="146">
        <v>978.02902290899601</v>
      </c>
      <c r="J29" s="137"/>
    </row>
    <row r="30" spans="1:10" x14ac:dyDescent="0.25">
      <c r="C30" s="139"/>
      <c r="E30" s="139"/>
      <c r="G30" s="139"/>
      <c r="J30" s="137"/>
    </row>
    <row r="31" spans="1:10" x14ac:dyDescent="0.25">
      <c r="C31" s="139"/>
      <c r="E31" s="139"/>
      <c r="G31" s="139"/>
      <c r="J31" s="137"/>
    </row>
    <row r="32" spans="1:10" x14ac:dyDescent="0.25">
      <c r="C32" s="139"/>
      <c r="E32" s="139"/>
      <c r="G32" s="139"/>
      <c r="J32" s="137"/>
    </row>
    <row r="33" spans="1:10" ht="24" x14ac:dyDescent="0.25">
      <c r="A33" s="141"/>
      <c r="B33" s="149" t="s">
        <v>159</v>
      </c>
      <c r="C33" s="139"/>
      <c r="D33" s="149" t="s">
        <v>160</v>
      </c>
      <c r="E33" s="139"/>
      <c r="F33" s="149" t="s">
        <v>168</v>
      </c>
      <c r="G33" s="139"/>
      <c r="H33" s="149" t="s">
        <v>178</v>
      </c>
      <c r="J33" s="137"/>
    </row>
    <row r="34" spans="1:10" x14ac:dyDescent="0.25">
      <c r="A34" s="134" t="s">
        <v>1</v>
      </c>
      <c r="B34" s="154">
        <v>12678.463610822557</v>
      </c>
      <c r="C34" s="139"/>
      <c r="D34" s="135">
        <v>9958.4949470072097</v>
      </c>
      <c r="E34" s="139"/>
      <c r="F34" s="135">
        <v>10479.86629044107</v>
      </c>
      <c r="G34" s="139"/>
      <c r="H34" s="135">
        <v>11622.46269783601</v>
      </c>
      <c r="J34" s="137"/>
    </row>
    <row r="35" spans="1:10" x14ac:dyDescent="0.25">
      <c r="A35" s="122" t="s">
        <v>2</v>
      </c>
      <c r="B35" s="155">
        <v>-5846.7370826301649</v>
      </c>
      <c r="C35" s="139"/>
      <c r="D35" s="124">
        <v>-4301.0147148456726</v>
      </c>
      <c r="E35" s="139"/>
      <c r="F35" s="124">
        <v>-4923.7780194563675</v>
      </c>
      <c r="G35" s="139"/>
      <c r="H35" s="124">
        <v>-5791.7058535512697</v>
      </c>
      <c r="J35" s="137"/>
    </row>
    <row r="36" spans="1:10" x14ac:dyDescent="0.25">
      <c r="A36" s="148" t="s">
        <v>3</v>
      </c>
      <c r="B36" s="156">
        <v>6831.7265281923919</v>
      </c>
      <c r="C36" s="139"/>
      <c r="D36" s="146">
        <v>5657.4802321615389</v>
      </c>
      <c r="E36" s="139"/>
      <c r="F36" s="146">
        <v>5556.0882709846974</v>
      </c>
      <c r="G36" s="139"/>
      <c r="H36" s="146">
        <v>5830.7568442847441</v>
      </c>
      <c r="J36" s="137"/>
    </row>
    <row r="37" spans="1:10" x14ac:dyDescent="0.25">
      <c r="A37" s="134" t="s">
        <v>4</v>
      </c>
      <c r="B37" s="157">
        <v>78.457777068595874</v>
      </c>
      <c r="C37" s="139"/>
      <c r="D37" s="140">
        <v>-1487.7582242178146</v>
      </c>
      <c r="E37" s="139"/>
      <c r="F37" s="140">
        <v>-1443.499739292808</v>
      </c>
      <c r="G37" s="139"/>
      <c r="H37" s="140">
        <v>-1608.9392568957473</v>
      </c>
      <c r="J37" s="137"/>
    </row>
    <row r="38" spans="1:10" x14ac:dyDescent="0.25">
      <c r="A38" s="122" t="s">
        <v>5</v>
      </c>
      <c r="B38" s="158">
        <v>-975.4957858469171</v>
      </c>
      <c r="C38" s="139"/>
      <c r="D38" s="123">
        <v>-918.25309274712743</v>
      </c>
      <c r="E38" s="139"/>
      <c r="F38" s="123">
        <v>-916.4470095231477</v>
      </c>
      <c r="G38" s="139"/>
      <c r="H38" s="123">
        <v>-1131.1688170559155</v>
      </c>
      <c r="J38" s="137"/>
    </row>
    <row r="39" spans="1:10" x14ac:dyDescent="0.25">
      <c r="A39" s="122" t="s">
        <v>6</v>
      </c>
      <c r="B39" s="158">
        <v>199.03984184010838</v>
      </c>
      <c r="C39" s="139"/>
      <c r="D39" s="125">
        <v>252.60991414679833</v>
      </c>
      <c r="E39" s="139"/>
      <c r="F39" s="125">
        <v>213.6305963079825</v>
      </c>
      <c r="G39" s="139"/>
      <c r="H39" s="125">
        <v>281.866079843688</v>
      </c>
      <c r="J39" s="137"/>
    </row>
    <row r="40" spans="1:10" x14ac:dyDescent="0.25">
      <c r="A40" s="122" t="s">
        <v>7</v>
      </c>
      <c r="B40" s="158">
        <v>-1087.3694243092878</v>
      </c>
      <c r="C40" s="139"/>
      <c r="D40" s="123">
        <v>-990.75146739630645</v>
      </c>
      <c r="E40" s="139"/>
      <c r="F40" s="123">
        <v>-954.0867780211488</v>
      </c>
      <c r="G40" s="139"/>
      <c r="H40" s="123">
        <v>-1126.6824165630296</v>
      </c>
      <c r="J40" s="137"/>
    </row>
    <row r="41" spans="1:10" x14ac:dyDescent="0.25">
      <c r="A41" s="122" t="s">
        <v>94</v>
      </c>
      <c r="B41" s="158">
        <v>1942.283145384692</v>
      </c>
      <c r="C41" s="139"/>
      <c r="D41" s="125">
        <v>168.63642177882139</v>
      </c>
      <c r="E41" s="139"/>
      <c r="F41" s="125">
        <v>213.4034519435063</v>
      </c>
      <c r="G41" s="139"/>
      <c r="H41" s="125">
        <v>367.0458968795092</v>
      </c>
      <c r="J41" s="137"/>
    </row>
    <row r="42" spans="1:10" x14ac:dyDescent="0.25">
      <c r="A42" s="144" t="s">
        <v>8</v>
      </c>
      <c r="B42" s="157">
        <v>-1053.1894358844586</v>
      </c>
      <c r="C42" s="139"/>
      <c r="D42" s="161">
        <v>-413.09403291825311</v>
      </c>
      <c r="E42" s="139"/>
      <c r="F42" s="161">
        <v>-457.66789081050206</v>
      </c>
      <c r="G42" s="139"/>
      <c r="H42" s="161">
        <v>-642.62652870342436</v>
      </c>
      <c r="J42" s="137"/>
    </row>
    <row r="43" spans="1:10" x14ac:dyDescent="0.25">
      <c r="A43" s="148" t="s">
        <v>9</v>
      </c>
      <c r="B43" s="156">
        <v>5856.9948693765291</v>
      </c>
      <c r="C43" s="139"/>
      <c r="D43" s="160">
        <v>3756.6279750254707</v>
      </c>
      <c r="E43" s="139"/>
      <c r="F43" s="160">
        <v>3654.920640881388</v>
      </c>
      <c r="G43" s="139"/>
      <c r="H43" s="160">
        <v>3579.191058685572</v>
      </c>
      <c r="J43" s="137"/>
    </row>
    <row r="44" spans="1:10" x14ac:dyDescent="0.25">
      <c r="A44" s="122" t="s">
        <v>10</v>
      </c>
      <c r="B44" s="158">
        <v>-1356.4036481647515</v>
      </c>
      <c r="C44" s="139"/>
      <c r="D44" s="123">
        <v>-1398.0158030607797</v>
      </c>
      <c r="E44" s="139"/>
      <c r="F44" s="123">
        <v>-1442.838683577274</v>
      </c>
      <c r="G44" s="139"/>
      <c r="H44" s="123">
        <v>-2921.4109232652709</v>
      </c>
      <c r="J44" s="137"/>
    </row>
    <row r="45" spans="1:10" x14ac:dyDescent="0.25">
      <c r="A45" s="148" t="s">
        <v>72</v>
      </c>
      <c r="B45" s="156">
        <v>4500.5912212117782</v>
      </c>
      <c r="C45" s="139"/>
      <c r="D45" s="146">
        <v>2358.6121719646908</v>
      </c>
      <c r="E45" s="139"/>
      <c r="F45" s="146">
        <v>2212.0819573041135</v>
      </c>
      <c r="G45" s="139"/>
      <c r="H45" s="146">
        <v>657.78013542030203</v>
      </c>
      <c r="J45" s="137"/>
    </row>
    <row r="46" spans="1:10" x14ac:dyDescent="0.25">
      <c r="A46" s="122" t="s">
        <v>162</v>
      </c>
      <c r="B46" s="158">
        <v>-1040.7256154084566</v>
      </c>
      <c r="C46" s="150"/>
      <c r="D46" s="123">
        <v>-881.61842450333165</v>
      </c>
      <c r="E46" s="139"/>
      <c r="F46" s="123">
        <v>-1086.8338797458043</v>
      </c>
      <c r="G46" s="139"/>
      <c r="H46" s="123">
        <v>-942.79941181948197</v>
      </c>
      <c r="J46" s="137"/>
    </row>
    <row r="47" spans="1:10" x14ac:dyDescent="0.25">
      <c r="A47" s="122" t="s">
        <v>163</v>
      </c>
      <c r="B47" s="158">
        <v>516.30100901377671</v>
      </c>
      <c r="C47" s="150"/>
      <c r="D47" s="123">
        <v>557.88926161709117</v>
      </c>
      <c r="E47" s="139"/>
      <c r="F47" s="123">
        <v>782.6239150412066</v>
      </c>
      <c r="G47" s="139"/>
      <c r="H47" s="123">
        <v>520.41324221913328</v>
      </c>
      <c r="J47" s="137"/>
    </row>
    <row r="48" spans="1:10" x14ac:dyDescent="0.25">
      <c r="A48" s="134" t="s">
        <v>11</v>
      </c>
      <c r="B48" s="154">
        <v>-524.42460639467993</v>
      </c>
      <c r="C48" s="139"/>
      <c r="D48" s="135">
        <v>-323.72916288624049</v>
      </c>
      <c r="E48" s="139"/>
      <c r="F48" s="135">
        <v>-304.20996470459772</v>
      </c>
      <c r="G48" s="139"/>
      <c r="H48" s="135">
        <v>-422.38616960034869</v>
      </c>
      <c r="J48" s="137"/>
    </row>
    <row r="49" spans="1:10" x14ac:dyDescent="0.25">
      <c r="A49" s="142" t="s">
        <v>164</v>
      </c>
      <c r="B49" s="154">
        <v>5.165197345690399</v>
      </c>
      <c r="C49" s="139"/>
      <c r="D49" s="135">
        <v>-4.0283838389410995</v>
      </c>
      <c r="E49" s="139"/>
      <c r="F49" s="135">
        <v>-20.528829793003094</v>
      </c>
      <c r="G49" s="139"/>
      <c r="H49" s="135">
        <v>-36.854561625295801</v>
      </c>
      <c r="J49" s="137"/>
    </row>
    <row r="50" spans="1:10" x14ac:dyDescent="0.25">
      <c r="A50" s="148" t="s">
        <v>73</v>
      </c>
      <c r="B50" s="156">
        <v>3981.331812162789</v>
      </c>
      <c r="C50" s="139"/>
      <c r="D50" s="146">
        <v>2030.854625239509</v>
      </c>
      <c r="E50" s="139"/>
      <c r="F50" s="146">
        <v>1887.3431628065127</v>
      </c>
      <c r="G50" s="139"/>
      <c r="H50" s="146">
        <v>198.53940419465653</v>
      </c>
      <c r="J50" s="137"/>
    </row>
    <row r="51" spans="1:10" x14ac:dyDescent="0.25">
      <c r="A51" s="122" t="s">
        <v>12</v>
      </c>
      <c r="B51" s="155">
        <v>-1069.0559884073029</v>
      </c>
      <c r="C51" s="139"/>
      <c r="D51" s="124">
        <v>-540.1819371677143</v>
      </c>
      <c r="E51" s="139"/>
      <c r="F51" s="124">
        <v>-441.6989566610157</v>
      </c>
      <c r="G51" s="139"/>
      <c r="H51" s="124">
        <v>-99.335870083371901</v>
      </c>
      <c r="J51" s="137"/>
    </row>
    <row r="52" spans="1:10" x14ac:dyDescent="0.25">
      <c r="A52" s="122" t="s">
        <v>79</v>
      </c>
      <c r="B52" s="155">
        <v>-152.53542701636866</v>
      </c>
      <c r="C52" s="139"/>
      <c r="D52" s="124">
        <v>-116.49812519163032</v>
      </c>
      <c r="E52" s="139"/>
      <c r="F52" s="124">
        <v>-108.88903810501131</v>
      </c>
      <c r="G52" s="139"/>
      <c r="H52" s="124">
        <v>42.064993436162979</v>
      </c>
      <c r="J52" s="137"/>
    </row>
    <row r="53" spans="1:10" x14ac:dyDescent="0.25">
      <c r="A53" s="148" t="s">
        <v>13</v>
      </c>
      <c r="B53" s="156">
        <v>2759.7403967391174</v>
      </c>
      <c r="C53" s="139"/>
      <c r="D53" s="146">
        <v>1374.1745628801646</v>
      </c>
      <c r="E53" s="139"/>
      <c r="F53" s="146">
        <v>1336.7551680404858</v>
      </c>
      <c r="G53" s="139"/>
      <c r="H53" s="146">
        <v>141.26852754744777</v>
      </c>
      <c r="J53" s="137"/>
    </row>
    <row r="54" spans="1:10" x14ac:dyDescent="0.25">
      <c r="C54" s="139"/>
      <c r="E54" s="139"/>
      <c r="G54" s="139"/>
    </row>
    <row r="55" spans="1:10" x14ac:dyDescent="0.25">
      <c r="C55" s="139"/>
      <c r="E55" s="139"/>
      <c r="G55" s="139"/>
    </row>
  </sheetData>
  <pageMargins left="0.7" right="0.7" top="0.75" bottom="0.75" header="0.3" footer="0.3"/>
  <pageSetup paperSize="9" orientation="portrait" r:id="rId1"/>
  <headerFooter>
    <oddFooter>&amp;C&amp;1#&amp;"Calibri"&amp;12&amp;K008000Internal Use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A443"/>
  </sheetPr>
  <dimension ref="A2:I31"/>
  <sheetViews>
    <sheetView showGridLines="0" tabSelected="1" topLeftCell="A6" zoomScaleNormal="100" workbookViewId="0">
      <selection activeCell="F20" sqref="F20"/>
    </sheetView>
  </sheetViews>
  <sheetFormatPr baseColWidth="10" defaultColWidth="11.33203125" defaultRowHeight="13.2" x14ac:dyDescent="0.25"/>
  <cols>
    <col min="1" max="1" width="50.44140625" style="1" bestFit="1" customWidth="1"/>
    <col min="2" max="3" width="15.33203125" style="1" customWidth="1"/>
    <col min="4" max="4" width="12.33203125" style="1" customWidth="1"/>
    <col min="5" max="16384" width="11.33203125" style="1"/>
  </cols>
  <sheetData>
    <row r="2" spans="1:9" ht="12.75" customHeight="1" x14ac:dyDescent="0.25"/>
    <row r="3" spans="1:9" ht="12.75" customHeight="1" x14ac:dyDescent="0.25"/>
    <row r="4" spans="1:9" ht="12.75" customHeight="1" x14ac:dyDescent="0.25"/>
    <row r="5" spans="1:9" ht="14.4" x14ac:dyDescent="0.3">
      <c r="A5" s="70"/>
      <c r="B5" s="75" t="s">
        <v>33</v>
      </c>
      <c r="C5" s="70"/>
      <c r="D5" s="70"/>
    </row>
    <row r="6" spans="1:9" ht="14.4" x14ac:dyDescent="0.3">
      <c r="A6" s="70"/>
      <c r="B6" s="75">
        <f>+Balance!A6</f>
        <v>46021</v>
      </c>
      <c r="C6" s="73"/>
      <c r="D6" s="70"/>
    </row>
    <row r="7" spans="1:9" ht="14.4" x14ac:dyDescent="0.3">
      <c r="A7" s="70"/>
      <c r="B7" s="75" t="s">
        <v>36</v>
      </c>
      <c r="C7" s="76"/>
      <c r="D7" s="70"/>
    </row>
    <row r="9" spans="1:9" ht="29.25" customHeight="1" x14ac:dyDescent="0.25">
      <c r="A9" s="178" t="s">
        <v>68</v>
      </c>
      <c r="B9" s="147" t="str">
        <f>+PyG!B10</f>
        <v>Diciembre
2025</v>
      </c>
      <c r="C9" s="147" t="str">
        <f>+PyG!C10</f>
        <v>Diciembre
2024</v>
      </c>
      <c r="D9" s="147" t="s">
        <v>147</v>
      </c>
    </row>
    <row r="10" spans="1:9" x14ac:dyDescent="0.25">
      <c r="A10" s="179" t="s">
        <v>25</v>
      </c>
      <c r="B10" s="180">
        <v>6285</v>
      </c>
      <c r="C10" s="180">
        <v>5612</v>
      </c>
      <c r="D10" s="180">
        <f t="shared" ref="D10:D19" si="0">+B10-C10</f>
        <v>673</v>
      </c>
      <c r="F10" s="57"/>
      <c r="G10" s="57"/>
      <c r="H10" s="57"/>
      <c r="I10" s="57"/>
    </row>
    <row r="11" spans="1:9" x14ac:dyDescent="0.25">
      <c r="A11" s="179" t="s">
        <v>138</v>
      </c>
      <c r="B11" s="180">
        <v>505</v>
      </c>
      <c r="C11" s="180">
        <v>336</v>
      </c>
      <c r="D11" s="180">
        <f t="shared" si="0"/>
        <v>169</v>
      </c>
      <c r="F11" s="57"/>
      <c r="G11" s="57"/>
      <c r="H11" s="57"/>
      <c r="I11" s="57"/>
    </row>
    <row r="12" spans="1:9" x14ac:dyDescent="0.25">
      <c r="A12" s="179" t="s">
        <v>139</v>
      </c>
      <c r="B12" s="180">
        <v>6316</v>
      </c>
      <c r="C12" s="180">
        <v>7119</v>
      </c>
      <c r="D12" s="180">
        <f t="shared" si="0"/>
        <v>-803</v>
      </c>
      <c r="F12" s="57"/>
      <c r="G12" s="57"/>
      <c r="H12" s="57"/>
      <c r="I12" s="57"/>
    </row>
    <row r="13" spans="1:9" x14ac:dyDescent="0.25">
      <c r="A13" s="179" t="s">
        <v>140</v>
      </c>
      <c r="B13" s="180">
        <v>-133</v>
      </c>
      <c r="C13" s="180">
        <v>-102</v>
      </c>
      <c r="D13" s="180">
        <f t="shared" si="0"/>
        <v>-31</v>
      </c>
      <c r="F13" s="57"/>
      <c r="G13" s="57"/>
      <c r="H13" s="57"/>
      <c r="I13" s="57"/>
    </row>
    <row r="14" spans="1:9" x14ac:dyDescent="0.25">
      <c r="A14" s="179" t="s">
        <v>141</v>
      </c>
      <c r="B14" s="180">
        <v>-78.5</v>
      </c>
      <c r="C14" s="180">
        <v>56</v>
      </c>
      <c r="D14" s="180">
        <f t="shared" si="0"/>
        <v>-134.5</v>
      </c>
      <c r="F14" s="57"/>
      <c r="G14" s="57"/>
      <c r="H14" s="57"/>
      <c r="I14" s="57"/>
    </row>
    <row r="15" spans="1:9" x14ac:dyDescent="0.25">
      <c r="A15" s="179" t="s">
        <v>136</v>
      </c>
      <c r="B15" s="180">
        <v>63</v>
      </c>
      <c r="C15" s="180">
        <v>61</v>
      </c>
      <c r="D15" s="181">
        <f t="shared" si="0"/>
        <v>2</v>
      </c>
      <c r="F15" s="57"/>
      <c r="G15" s="57"/>
      <c r="H15" s="57"/>
      <c r="I15" s="57"/>
    </row>
    <row r="16" spans="1:9" x14ac:dyDescent="0.25">
      <c r="A16" s="179" t="s">
        <v>142</v>
      </c>
      <c r="B16" s="180">
        <v>174</v>
      </c>
      <c r="C16" s="180">
        <v>184</v>
      </c>
      <c r="D16" s="180">
        <f t="shared" si="0"/>
        <v>-10</v>
      </c>
      <c r="F16" s="57"/>
      <c r="G16" s="57"/>
      <c r="H16" s="57"/>
      <c r="I16" s="57"/>
    </row>
    <row r="17" spans="1:9" x14ac:dyDescent="0.25">
      <c r="A17" s="179" t="s">
        <v>143</v>
      </c>
      <c r="B17" s="181">
        <v>0</v>
      </c>
      <c r="C17" s="180">
        <v>71</v>
      </c>
      <c r="D17" s="180">
        <f t="shared" si="0"/>
        <v>-71</v>
      </c>
      <c r="F17" s="57"/>
      <c r="G17" s="57"/>
      <c r="H17" s="57"/>
      <c r="I17" s="57"/>
    </row>
    <row r="18" spans="1:9" x14ac:dyDescent="0.25">
      <c r="A18" s="179" t="s">
        <v>144</v>
      </c>
      <c r="B18" s="180">
        <v>-321</v>
      </c>
      <c r="C18" s="180">
        <v>-1496</v>
      </c>
      <c r="D18" s="180">
        <f t="shared" si="0"/>
        <v>1175</v>
      </c>
      <c r="F18" s="57"/>
      <c r="G18" s="57"/>
      <c r="H18" s="57"/>
      <c r="I18" s="57"/>
    </row>
    <row r="19" spans="1:9" x14ac:dyDescent="0.25">
      <c r="A19" s="182" t="s">
        <v>156</v>
      </c>
      <c r="B19" s="183">
        <v>12810.5</v>
      </c>
      <c r="C19" s="183">
        <v>11841</v>
      </c>
      <c r="D19" s="183">
        <f t="shared" si="0"/>
        <v>969.5</v>
      </c>
      <c r="F19" s="57"/>
      <c r="G19" s="57"/>
      <c r="H19" s="57"/>
      <c r="I19" s="57"/>
    </row>
    <row r="20" spans="1:9" s="48" customFormat="1" x14ac:dyDescent="0.25">
      <c r="A20" s="184"/>
      <c r="B20" s="185"/>
      <c r="C20" s="185"/>
      <c r="D20" s="185"/>
      <c r="F20" s="57"/>
      <c r="G20" s="57"/>
      <c r="H20" s="57"/>
      <c r="I20" s="57"/>
    </row>
    <row r="21" spans="1:9" x14ac:dyDescent="0.25">
      <c r="A21" s="186" t="s">
        <v>145</v>
      </c>
      <c r="B21" s="187">
        <v>-1275</v>
      </c>
      <c r="C21" s="187">
        <v>-1166</v>
      </c>
      <c r="D21" s="187">
        <f>+B21-C21</f>
        <v>-109</v>
      </c>
      <c r="F21" s="57"/>
      <c r="G21" s="57"/>
      <c r="H21" s="57"/>
      <c r="I21" s="57"/>
    </row>
    <row r="22" spans="1:9" x14ac:dyDescent="0.25">
      <c r="A22" s="186" t="s">
        <v>146</v>
      </c>
      <c r="B22" s="187">
        <f>+SUM(B23:B26)</f>
        <v>-10759</v>
      </c>
      <c r="C22" s="187">
        <f>+SUM(C23:C26)</f>
        <v>-8239</v>
      </c>
      <c r="D22" s="187">
        <f t="shared" ref="D22:D30" si="1">+B22-C22</f>
        <v>-2520</v>
      </c>
      <c r="F22" s="57"/>
      <c r="G22" s="57"/>
      <c r="H22" s="57"/>
      <c r="I22" s="57"/>
    </row>
    <row r="23" spans="1:9" x14ac:dyDescent="0.25">
      <c r="A23" s="188" t="s">
        <v>137</v>
      </c>
      <c r="B23" s="189">
        <v>-12563</v>
      </c>
      <c r="C23" s="189">
        <v>-11946</v>
      </c>
      <c r="D23" s="189">
        <f t="shared" si="1"/>
        <v>-617</v>
      </c>
      <c r="F23" s="57"/>
      <c r="G23" s="57"/>
      <c r="H23" s="57"/>
      <c r="I23" s="57"/>
    </row>
    <row r="24" spans="1:9" x14ac:dyDescent="0.25">
      <c r="A24" s="188" t="s">
        <v>157</v>
      </c>
      <c r="B24" s="117">
        <v>4580</v>
      </c>
      <c r="C24" s="189">
        <v>5736</v>
      </c>
      <c r="D24" s="189">
        <f t="shared" si="1"/>
        <v>-1156</v>
      </c>
      <c r="F24" s="57"/>
      <c r="G24" s="57"/>
      <c r="H24" s="57"/>
      <c r="I24" s="57"/>
    </row>
    <row r="25" spans="1:9" x14ac:dyDescent="0.25">
      <c r="A25" s="188" t="s">
        <v>120</v>
      </c>
      <c r="B25" s="189">
        <v>-2976</v>
      </c>
      <c r="C25" s="189">
        <v>-2029</v>
      </c>
      <c r="D25" s="189">
        <f t="shared" si="1"/>
        <v>-947</v>
      </c>
      <c r="F25" s="57"/>
      <c r="G25" s="57"/>
      <c r="H25" s="57"/>
      <c r="I25" s="57"/>
    </row>
    <row r="26" spans="1:9" x14ac:dyDescent="0.25">
      <c r="A26" s="190" t="s">
        <v>154</v>
      </c>
      <c r="B26" s="189">
        <v>200</v>
      </c>
      <c r="C26" s="117">
        <v>0</v>
      </c>
      <c r="D26" s="189">
        <f t="shared" si="1"/>
        <v>200</v>
      </c>
      <c r="F26" s="57"/>
      <c r="G26" s="57"/>
      <c r="H26" s="57"/>
      <c r="I26" s="57"/>
    </row>
    <row r="27" spans="1:9" x14ac:dyDescent="0.25">
      <c r="A27" s="179" t="s">
        <v>180</v>
      </c>
      <c r="B27" s="191">
        <v>-4069</v>
      </c>
      <c r="C27" s="117">
        <v>0</v>
      </c>
      <c r="D27" s="191">
        <f t="shared" si="1"/>
        <v>-4069</v>
      </c>
      <c r="F27" s="57"/>
      <c r="G27" s="57"/>
      <c r="H27" s="57"/>
      <c r="I27" s="57"/>
    </row>
    <row r="28" spans="1:9" x14ac:dyDescent="0.25">
      <c r="A28" s="179" t="s">
        <v>170</v>
      </c>
      <c r="B28" s="191">
        <v>4979</v>
      </c>
      <c r="C28" s="117">
        <v>0</v>
      </c>
      <c r="D28" s="191">
        <f t="shared" si="1"/>
        <v>4979</v>
      </c>
      <c r="F28" s="57"/>
      <c r="G28" s="57"/>
      <c r="H28" s="57"/>
      <c r="I28" s="57"/>
    </row>
    <row r="29" spans="1:9" x14ac:dyDescent="0.25">
      <c r="A29" s="179" t="s">
        <v>34</v>
      </c>
      <c r="B29" s="191">
        <v>2173</v>
      </c>
      <c r="C29" s="191">
        <v>48</v>
      </c>
      <c r="D29" s="191">
        <f t="shared" si="1"/>
        <v>2125</v>
      </c>
      <c r="F29" s="57"/>
      <c r="G29" s="57"/>
      <c r="H29" s="57"/>
      <c r="I29" s="57"/>
    </row>
    <row r="30" spans="1:9" x14ac:dyDescent="0.25">
      <c r="A30" s="179" t="s">
        <v>83</v>
      </c>
      <c r="B30" s="191">
        <v>-2370</v>
      </c>
      <c r="C30" s="191">
        <v>-6324</v>
      </c>
      <c r="D30" s="191">
        <f t="shared" si="1"/>
        <v>3954</v>
      </c>
      <c r="F30" s="57"/>
      <c r="G30" s="57"/>
      <c r="H30" s="57"/>
      <c r="I30" s="57"/>
    </row>
    <row r="31" spans="1:9" x14ac:dyDescent="0.25">
      <c r="A31" s="182" t="s">
        <v>71</v>
      </c>
      <c r="B31" s="183">
        <f>+B19+B21+B22+SUM(B27:B30)</f>
        <v>1489.5</v>
      </c>
      <c r="C31" s="183">
        <f>+C19+C21+C22+SUM(C27:C30)</f>
        <v>-3840</v>
      </c>
      <c r="D31" s="183">
        <f>+B31-C31</f>
        <v>5329.5</v>
      </c>
      <c r="F31" s="57"/>
      <c r="G31" s="57"/>
      <c r="H31" s="57"/>
      <c r="I31" s="57"/>
    </row>
  </sheetData>
  <pageMargins left="0.7" right="0.7" top="0.75" bottom="0.75" header="0.3" footer="0.3"/>
  <pageSetup paperSize="9" scale="88" orientation="portrait" r:id="rId1"/>
  <headerFooter>
    <oddFooter>&amp;C&amp;1#&amp;"Calibri"&amp;12&amp;K008000Internal Use</oddFooter>
  </headerFooter>
  <ignoredErrors>
    <ignoredError sqref="B22:C22 B31:C31" formulaRange="1"/>
  </ignoredErrors>
  <drawing r:id="rId2"/>
</worksheet>
</file>

<file path=docMetadata/LabelInfo.xml><?xml version="1.0" encoding="utf-8"?>
<clbl:labelList xmlns:clbl="http://schemas.microsoft.com/office/2020/mipLabelMetadata">
  <clbl:label id="{019c027e-33b7-45fc-a572-8ffa5d09ec36}" enabled="1" method="Standard" siteId="{031a09bc-a2bf-44df-888e-4e09355b7a24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Balance</vt:lpstr>
      <vt:lpstr>PyG</vt:lpstr>
      <vt:lpstr>PyG Ajustada</vt:lpstr>
      <vt:lpstr>Negocios</vt:lpstr>
      <vt:lpstr>Redes</vt:lpstr>
      <vt:lpstr>Prod. de Electrcidad y Clientes</vt:lpstr>
      <vt:lpstr>Cuenta por Países</vt:lpstr>
      <vt:lpstr>Trimestrales</vt:lpstr>
      <vt:lpstr>EOAF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2013-02-12T12:03:51Z</cp:lastPrinted>
  <dcterms:created xsi:type="dcterms:W3CDTF">2008-07-23T13:57:08Z</dcterms:created>
  <dcterms:modified xsi:type="dcterms:W3CDTF">2026-02-24T17:19:36Z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  <property fmtid="{D5CDD505-2E9C-101B-9397-08002B2CF9AE}" pid="8" name="MSIP_Label_019c027e-33b7-45fc-a572-8ffa5d09ec36_Enabled">
    <vt:lpwstr>true</vt:lpwstr>
  </property>
  <property fmtid="{D5CDD505-2E9C-101B-9397-08002B2CF9AE}" pid="9" name="MSIP_Label_019c027e-33b7-45fc-a572-8ffa5d09ec36_SetDate">
    <vt:lpwstr>2024-02-20T12:38:20Z</vt:lpwstr>
  </property>
  <property fmtid="{D5CDD505-2E9C-101B-9397-08002B2CF9AE}" pid="10" name="MSIP_Label_019c027e-33b7-45fc-a572-8ffa5d09ec36_Method">
    <vt:lpwstr>Standard</vt:lpwstr>
  </property>
  <property fmtid="{D5CDD505-2E9C-101B-9397-08002B2CF9AE}" pid="11" name="MSIP_Label_019c027e-33b7-45fc-a572-8ffa5d09ec36_Name">
    <vt:lpwstr>Internal Use</vt:lpwstr>
  </property>
  <property fmtid="{D5CDD505-2E9C-101B-9397-08002B2CF9AE}" pid="12" name="MSIP_Label_019c027e-33b7-45fc-a572-8ffa5d09ec36_SiteId">
    <vt:lpwstr>031a09bc-a2bf-44df-888e-4e09355b7a24</vt:lpwstr>
  </property>
  <property fmtid="{D5CDD505-2E9C-101B-9397-08002B2CF9AE}" pid="13" name="MSIP_Label_019c027e-33b7-45fc-a572-8ffa5d09ec36_ActionId">
    <vt:lpwstr>8bb70e50-87b7-4a9d-93c7-0341606272ed</vt:lpwstr>
  </property>
  <property fmtid="{D5CDD505-2E9C-101B-9397-08002B2CF9AE}" pid="14" name="MSIP_Label_019c027e-33b7-45fc-a572-8ffa5d09ec36_ContentBits">
    <vt:lpwstr>2</vt:lpwstr>
  </property>
</Properties>
</file>