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ULTADOS\2026\Q1 2026\DEFINITIVAS\"/>
    </mc:Choice>
  </mc:AlternateContent>
  <xr:revisionPtr revIDLastSave="0" documentId="13_ncr:1_{6BA17001-DE37-48D2-A775-FBDF41C450FF}" xr6:coauthVersionLast="47" xr6:coauthVersionMax="47" xr10:uidLastSave="{00000000-0000-0000-0000-000000000000}"/>
  <bookViews>
    <workbookView xWindow="-110" yWindow="-110" windowWidth="19420" windowHeight="10300" tabRatio="915" xr2:uid="{00000000-000D-0000-FFFF-FFFF00000000}"/>
  </bookViews>
  <sheets>
    <sheet name="Balance Sheet" sheetId="7" r:id="rId1"/>
    <sheet name="P&amp;L Adjusted" sheetId="14" r:id="rId2"/>
    <sheet name="Adjusted Businesses" sheetId="16" r:id="rId3"/>
    <sheet name="Adjusted Networks" sheetId="17" r:id="rId4"/>
    <sheet name="Adjusted Power &amp; Customers" sheetId="18" r:id="rId5"/>
    <sheet name="Adjusted by Country" sheetId="19" r:id="rId6"/>
    <sheet name="Sources &amp; Uses" sheetId="5" r:id="rId7"/>
    <sheet name="P&amp;L Reported" sheetId="1" r:id="rId8"/>
    <sheet name="Reported by Business" sheetId="3" r:id="rId9"/>
    <sheet name="Reported Networks" sheetId="9" r:id="rId10"/>
    <sheet name="Reported Power &amp; Customers" sheetId="10" r:id="rId11"/>
    <sheet name="Reported by Country" sheetId="12" r:id="rId1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7" l="1"/>
  <c r="C94" i="7" l="1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B77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B61" i="7"/>
  <c r="D61" i="7" s="1"/>
  <c r="D59" i="7"/>
  <c r="D58" i="7"/>
  <c r="D57" i="7"/>
  <c r="D55" i="7"/>
  <c r="D54" i="7"/>
  <c r="D53" i="7"/>
  <c r="D52" i="7"/>
  <c r="D51" i="7"/>
  <c r="D50" i="7"/>
  <c r="B49" i="7"/>
  <c r="D49" i="7" s="1"/>
  <c r="C45" i="7"/>
  <c r="D43" i="7"/>
  <c r="D42" i="7"/>
  <c r="D41" i="7"/>
  <c r="D40" i="7"/>
  <c r="D39" i="7"/>
  <c r="D38" i="7"/>
  <c r="D37" i="7"/>
  <c r="D36" i="7"/>
  <c r="D35" i="7"/>
  <c r="D34" i="7"/>
  <c r="D33" i="7"/>
  <c r="B32" i="7"/>
  <c r="D32" i="7" s="1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B14" i="7"/>
  <c r="B45" i="7" l="1"/>
  <c r="B94" i="7"/>
  <c r="D14" i="7"/>
  <c r="D45" i="7" s="1"/>
  <c r="D77" i="7"/>
  <c r="D94" i="7" s="1"/>
  <c r="A9" i="10" l="1"/>
</calcChain>
</file>

<file path=xl/sharedStrings.xml><?xml version="1.0" encoding="utf-8"?>
<sst xmlns="http://schemas.openxmlformats.org/spreadsheetml/2006/main" count="562" uniqueCount="148">
  <si>
    <t>%</t>
  </si>
  <si>
    <t>EBITDA</t>
  </si>
  <si>
    <t xml:space="preserve">  </t>
  </si>
  <si>
    <t>MEXICO</t>
  </si>
  <si>
    <t>3M 2026</t>
  </si>
  <si>
    <t>3M 2025</t>
  </si>
  <si>
    <t>March</t>
  </si>
  <si>
    <t>December</t>
  </si>
  <si>
    <t>Balance Sheet</t>
  </si>
  <si>
    <t>(Unaudited)</t>
  </si>
  <si>
    <t>RESULTS BY BUSINESS - ADJUSTED</t>
  </si>
  <si>
    <t>NETWORKS BUSINESS</t>
  </si>
  <si>
    <t>NETWORKS BUSINESS - ADJUSTED</t>
  </si>
  <si>
    <t>STATEMENT OF SOURCES &amp; USES OF FUNDS</t>
  </si>
  <si>
    <t>RESULTS BY BUSINESS - REPORTED</t>
  </si>
  <si>
    <t>Profit &amp; Loss - ADJUSTED</t>
  </si>
  <si>
    <t>Profit &amp; Loss - REPORTED</t>
  </si>
  <si>
    <t xml:space="preserve"> REVENUES</t>
  </si>
  <si>
    <t xml:space="preserve"> PROCUREMENTS</t>
  </si>
  <si>
    <t>GROSS MARGIN</t>
  </si>
  <si>
    <t>NET OPERATING EXPENSES</t>
  </si>
  <si>
    <t xml:space="preserve">     Personnel</t>
  </si>
  <si>
    <t xml:space="preserve">     In house work on fixed assets</t>
  </si>
  <si>
    <t xml:space="preserve">     External services</t>
  </si>
  <si>
    <t xml:space="preserve">     Other operating results</t>
  </si>
  <si>
    <t>LEVIES</t>
  </si>
  <si>
    <t xml:space="preserve"> AMORTISATIONS &amp; PROVISIONS</t>
  </si>
  <si>
    <t>EBIT / OPERATING PROFIT</t>
  </si>
  <si>
    <t>Financial expenses</t>
  </si>
  <si>
    <t>Financial income</t>
  </si>
  <si>
    <t>FINANCIAL RESULT</t>
  </si>
  <si>
    <t>RESULTS FROM CO. CONSOLIDATED BY EQUITY METHOD</t>
  </si>
  <si>
    <t>PBT</t>
  </si>
  <si>
    <t>Corporate Tax</t>
  </si>
  <si>
    <t>Minorities</t>
  </si>
  <si>
    <t>NET PROFIT</t>
  </si>
  <si>
    <t>Discontinued operations</t>
  </si>
  <si>
    <t>REPORTED NET PROFIT</t>
  </si>
  <si>
    <t>Results by Country - ADJUSTED</t>
  </si>
  <si>
    <t>Results by Country - REPORTED</t>
  </si>
  <si>
    <t>Networks</t>
  </si>
  <si>
    <t>Electricity Production and Customers</t>
  </si>
  <si>
    <t>Other Businesses</t>
  </si>
  <si>
    <t>Corporate &amp; Adjustments</t>
  </si>
  <si>
    <t>SPAIN</t>
  </si>
  <si>
    <t>UK</t>
  </si>
  <si>
    <t>USA</t>
  </si>
  <si>
    <t>BRAZIL</t>
  </si>
  <si>
    <t>RoW</t>
  </si>
  <si>
    <t>Minorities (+)</t>
  </si>
  <si>
    <t>Depreciation and amorisation charges and provisions (+)</t>
  </si>
  <si>
    <t>Revenue to be distributed</t>
  </si>
  <si>
    <t>Results of companies accounted for using the equity method</t>
  </si>
  <si>
    <t>Dividends on companies accounted using the equity method</t>
  </si>
  <si>
    <t>Financial revision of provision</t>
  </si>
  <si>
    <t xml:space="preserve"> Deductibility of goodwill for tax purposes </t>
  </si>
  <si>
    <t>Cash payment to minorities shareholders</t>
  </si>
  <si>
    <t>Treasury shares purchases</t>
  </si>
  <si>
    <t>Gross investments</t>
  </si>
  <si>
    <t>Divestments and transaction with minorities</t>
  </si>
  <si>
    <t>Hybrid bond</t>
  </si>
  <si>
    <t>Inorganic investments</t>
  </si>
  <si>
    <t>Capital increase</t>
  </si>
  <si>
    <t>Translations differences</t>
  </si>
  <si>
    <t>Other variations</t>
  </si>
  <si>
    <t>Decrease/(Increase) in net debt</t>
  </si>
  <si>
    <t>Cash payment to Iberdrola's shareholders</t>
  </si>
  <si>
    <t>Revenues</t>
  </si>
  <si>
    <t>Procurements</t>
  </si>
  <si>
    <t>Amortisations &amp; Provisions</t>
  </si>
  <si>
    <t>Financial result</t>
  </si>
  <si>
    <t>Results of companies consolidated by equity method</t>
  </si>
  <si>
    <t>PROFIT BEFORE TAXES</t>
  </si>
  <si>
    <t>Corporate income tax and minority interests</t>
  </si>
  <si>
    <t>Intangible assets</t>
  </si>
  <si>
    <t>Goodwill</t>
  </si>
  <si>
    <t>Other intagible assets</t>
  </si>
  <si>
    <t>Real Estate properties</t>
  </si>
  <si>
    <t>Property, plant and equipment</t>
  </si>
  <si>
    <t>Property, plant and equipment in the course of construction</t>
  </si>
  <si>
    <t>Right of use</t>
  </si>
  <si>
    <t>Non current financial investments</t>
  </si>
  <si>
    <t>Investments accounted by equity method</t>
  </si>
  <si>
    <t>Non-current financial assets</t>
  </si>
  <si>
    <t>Other non-current financial assets</t>
  </si>
  <si>
    <t>Derivative financial instruments</t>
  </si>
  <si>
    <t>Non-current trade and other receivables</t>
  </si>
  <si>
    <t>Tax receivables</t>
  </si>
  <si>
    <t>Deferred tax assets</t>
  </si>
  <si>
    <t>Assets held for disposal</t>
  </si>
  <si>
    <t>Nuclear fuel</t>
  </si>
  <si>
    <t>Inventories</t>
  </si>
  <si>
    <t>Current trade and other receivables</t>
  </si>
  <si>
    <t>Other tax receivables</t>
  </si>
  <si>
    <t>Trade and other receivables</t>
  </si>
  <si>
    <t>Current financial assets</t>
  </si>
  <si>
    <t>Other current financial assets</t>
  </si>
  <si>
    <t>Cash and cash equivalents</t>
  </si>
  <si>
    <t xml:space="preserve"> EQUITY AND LIABILITIES </t>
  </si>
  <si>
    <t>Of shareholders of the parent</t>
  </si>
  <si>
    <t>Share capital</t>
  </si>
  <si>
    <t>Adjustments for changes in value</t>
  </si>
  <si>
    <t>Other reserves</t>
  </si>
  <si>
    <t>Treasury stock</t>
  </si>
  <si>
    <t>Translation differences</t>
  </si>
  <si>
    <t>Net profit of the period</t>
  </si>
  <si>
    <t>Of minority interests</t>
  </si>
  <si>
    <t>Hybrids</t>
  </si>
  <si>
    <t>NON-CURRENT LIABILITIES</t>
  </si>
  <si>
    <t>Deferred income</t>
  </si>
  <si>
    <t>Facilities transferred and financed by thrid parties</t>
  </si>
  <si>
    <t>Provisions</t>
  </si>
  <si>
    <t>Provisions for pensions and similar obligations</t>
  </si>
  <si>
    <t>Other provisions</t>
  </si>
  <si>
    <t>Non Current Financial payables</t>
  </si>
  <si>
    <t>Financial Debt- Loans and other</t>
  </si>
  <si>
    <t>Equity Instruments having the substance of a financial liability</t>
  </si>
  <si>
    <t>Leases</t>
  </si>
  <si>
    <t>Other financial liabilities</t>
  </si>
  <si>
    <t>Other Non Current payables</t>
  </si>
  <si>
    <t>Tax payables</t>
  </si>
  <si>
    <t>Deferred tax liabilities</t>
  </si>
  <si>
    <t>CURRENT LIABILITIES</t>
  </si>
  <si>
    <t>Liabilities related to assets held for disposal</t>
  </si>
  <si>
    <t>Current financial payables</t>
  </si>
  <si>
    <t>Trade payables</t>
  </si>
  <si>
    <t>Other current payables</t>
  </si>
  <si>
    <t>Current tax liabilities and other tax payables</t>
  </si>
  <si>
    <t>Other tax payables</t>
  </si>
  <si>
    <t>Other current liabilities</t>
  </si>
  <si>
    <t xml:space="preserve"> TOTAL EQUITY AND LIABILITIES </t>
  </si>
  <si>
    <t xml:space="preserve"> TOTAL ASSETS </t>
  </si>
  <si>
    <t>Interim dividend</t>
  </si>
  <si>
    <t>March 2026</t>
  </si>
  <si>
    <t xml:space="preserve"> ASSETS </t>
  </si>
  <si>
    <t>NON-CURRENT ASSETS</t>
  </si>
  <si>
    <t>Eur M</t>
  </si>
  <si>
    <t>CURRENT ASSETS</t>
  </si>
  <si>
    <t>Variation</t>
  </si>
  <si>
    <t>March 2025</t>
  </si>
  <si>
    <t>EQUITY</t>
  </si>
  <si>
    <t>Note: According to NIIF 5, Mexico contribution registered as Discontinued Operations</t>
  </si>
  <si>
    <t>NET PROFIT CONTINUED OPERATIONS</t>
  </si>
  <si>
    <t>Dividend payment and treasury share investment</t>
  </si>
  <si>
    <t>Adjusted EBITDA</t>
  </si>
  <si>
    <t xml:space="preserve"> Adjusted FFO </t>
  </si>
  <si>
    <t>POWER AND CUSTOMERS BUSINESS - ADJUSTED</t>
  </si>
  <si>
    <t>POWER AND CUSTOMERS BUSINESS -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</si>
</sst>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mmm\-yyyy"/>
    <numFmt numFmtId="166" formatCode="0.0"/>
    <numFmt numFmtId="167" formatCode="#,###.0;\(#,###.0\)"/>
    <numFmt numFmtId="168" formatCode="_-* #,##0.00\ [$€]_-;\-* #,##0.00\ [$€]_-;_-* &quot;-&quot;??\ [$€]_-;_-@_-"/>
    <numFmt numFmtId="169" formatCode="[$-F800]dddd\,\ mmmm\ dd\,\ yyyy"/>
    <numFmt numFmtId="170" formatCode="#,##0.000"/>
    <numFmt numFmtId="171" formatCode="[$-C0A]mmm\-yy;@"/>
    <numFmt numFmtId="172" formatCode="#,##0.0;\(#,##0.0\);&quot;-&quot;"/>
    <numFmt numFmtId="173" formatCode="#,##0.0"/>
    <numFmt numFmtId="174" formatCode="0.0%"/>
    <numFmt numFmtId="175" formatCode="#,##0;\(#,##0\);&quot;-&quot;"/>
    <numFmt numFmtId="176" formatCode="#,##0_ ;\(#,##0\);&quot;-&quot;"/>
    <numFmt numFmtId="177" formatCode="#,##0.0_ ;\(#,##0.0\);&quot;-&quot;"/>
  </numFmts>
  <fonts count="3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2"/>
      <name val="TrueOptima"/>
    </font>
    <font>
      <sz val="10"/>
      <color theme="1"/>
      <name val="IberPangea"/>
      <family val="2"/>
    </font>
    <font>
      <b/>
      <i/>
      <sz val="14"/>
      <color indexed="17"/>
      <name val="IberPangea"/>
      <family val="2"/>
    </font>
    <font>
      <b/>
      <sz val="10"/>
      <color indexed="9"/>
      <name val="IberPangea"/>
      <family val="2"/>
    </font>
    <font>
      <sz val="10"/>
      <name val="IberPangea"/>
      <family val="2"/>
    </font>
    <font>
      <b/>
      <sz val="10"/>
      <color theme="0"/>
      <name val="IberPangea"/>
      <family val="2"/>
    </font>
    <font>
      <b/>
      <i/>
      <sz val="14"/>
      <color rgb="FF008000"/>
      <name val="IberPangea"/>
      <family val="2"/>
    </font>
    <font>
      <b/>
      <sz val="10"/>
      <name val="IberPangea"/>
      <family val="2"/>
    </font>
    <font>
      <sz val="9"/>
      <name val="IberPangea"/>
      <family val="2"/>
    </font>
    <font>
      <b/>
      <sz val="10"/>
      <color rgb="FFFFFFFF"/>
      <name val="IberPangea"/>
      <family val="2"/>
    </font>
    <font>
      <sz val="8"/>
      <name val="IberPangea"/>
      <family val="2"/>
    </font>
    <font>
      <i/>
      <sz val="10"/>
      <name val="IberPangea"/>
      <family val="2"/>
    </font>
    <font>
      <b/>
      <i/>
      <sz val="14"/>
      <color indexed="55"/>
      <name val="IberPangea"/>
      <family val="2"/>
    </font>
    <font>
      <b/>
      <i/>
      <sz val="14"/>
      <color indexed="9"/>
      <name val="IberPangea"/>
      <family val="2"/>
    </font>
    <font>
      <sz val="10"/>
      <color rgb="FF000000"/>
      <name val="IberPangea"/>
      <family val="2"/>
    </font>
    <font>
      <i/>
      <sz val="10"/>
      <color indexed="8"/>
      <name val="IberPangea"/>
      <family val="2"/>
    </font>
    <font>
      <b/>
      <sz val="10"/>
      <color theme="1"/>
      <name val="IberPangea"/>
      <family val="2"/>
    </font>
    <font>
      <sz val="11"/>
      <color rgb="FF00A443"/>
      <name val="IberPangea"/>
      <family val="2"/>
    </font>
    <font>
      <b/>
      <i/>
      <sz val="11"/>
      <color rgb="FF00A443"/>
      <name val="IberPangea"/>
      <family val="2"/>
    </font>
    <font>
      <b/>
      <sz val="10"/>
      <color rgb="FF00A443"/>
      <name val="IberPangea"/>
      <family val="2"/>
    </font>
    <font>
      <b/>
      <sz val="9"/>
      <color rgb="FFFFFFFF"/>
      <name val="IberPangea"/>
      <family val="2"/>
    </font>
    <font>
      <b/>
      <sz val="9"/>
      <color indexed="9"/>
      <name val="IberPangea"/>
      <family val="2"/>
    </font>
    <font>
      <b/>
      <i/>
      <sz val="12"/>
      <color rgb="FF00A443"/>
      <name val="IberPangea"/>
      <family val="2"/>
    </font>
    <font>
      <sz val="9"/>
      <color theme="1"/>
      <name val="IberPangea"/>
      <family val="2"/>
    </font>
    <font>
      <b/>
      <i/>
      <sz val="9"/>
      <color indexed="17"/>
      <name val="IberPangea"/>
      <family val="2"/>
    </font>
    <font>
      <b/>
      <i/>
      <sz val="9"/>
      <color indexed="55"/>
      <name val="IberPangea"/>
      <family val="2"/>
    </font>
    <font>
      <sz val="9"/>
      <color rgb="FF00A443"/>
      <name val="IberPangea"/>
      <family val="2"/>
    </font>
    <font>
      <b/>
      <i/>
      <sz val="9"/>
      <color rgb="FF00A443"/>
      <name val="IberPangea"/>
      <family val="2"/>
    </font>
    <font>
      <b/>
      <i/>
      <sz val="9"/>
      <color indexed="9"/>
      <name val="IberPangea"/>
      <family val="2"/>
    </font>
    <font>
      <b/>
      <sz val="9"/>
      <name val="IberPangea"/>
      <family val="2"/>
    </font>
    <font>
      <b/>
      <sz val="9"/>
      <color rgb="FF00A443"/>
      <name val="IberPange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A443"/>
        <bgColor theme="0"/>
      </patternFill>
    </fill>
    <fill>
      <patternFill patternType="solid">
        <fgColor rgb="FF00A443"/>
        <bgColor rgb="FFFFFFFF"/>
      </patternFill>
    </fill>
    <fill>
      <patternFill patternType="solid">
        <fgColor rgb="FF00A443"/>
        <bgColor indexed="64"/>
      </patternFill>
    </fill>
    <fill>
      <patternFill patternType="solid">
        <fgColor rgb="FFCEE9D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/>
    <xf numFmtId="4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9" fontId="5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2" fillId="0" borderId="0"/>
    <xf numFmtId="0" fontId="4" fillId="0" borderId="0"/>
    <xf numFmtId="43" fontId="2" fillId="0" borderId="0" applyFont="0" applyFill="0" applyBorder="0" applyAlignment="0" applyProtection="0"/>
  </cellStyleXfs>
  <cellXfs count="178">
    <xf numFmtId="0" fontId="0" fillId="0" borderId="0" xfId="0"/>
    <xf numFmtId="0" fontId="6" fillId="0" borderId="0" xfId="0" applyFont="1"/>
    <xf numFmtId="165" fontId="7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Continuous"/>
    </xf>
    <xf numFmtId="0" fontId="9" fillId="2" borderId="0" xfId="0" applyFont="1" applyFill="1"/>
    <xf numFmtId="168" fontId="13" fillId="4" borderId="1" xfId="0" applyNumberFormat="1" applyFont="1" applyFill="1" applyBorder="1" applyAlignment="1">
      <alignment vertical="center"/>
    </xf>
    <xf numFmtId="168" fontId="15" fillId="4" borderId="1" xfId="0" applyNumberFormat="1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horizontal="left" indent="2"/>
    </xf>
    <xf numFmtId="0" fontId="17" fillId="2" borderId="0" xfId="0" applyFont="1" applyFill="1" applyAlignment="1">
      <alignment horizontal="centerContinuous"/>
    </xf>
    <xf numFmtId="0" fontId="12" fillId="0" borderId="0" xfId="0" applyFont="1"/>
    <xf numFmtId="0" fontId="13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3" fontId="13" fillId="0" borderId="0" xfId="1" applyNumberFormat="1" applyFont="1" applyFill="1" applyBorder="1" applyAlignment="1">
      <alignment horizontal="left" indent="2"/>
    </xf>
    <xf numFmtId="165" fontId="7" fillId="2" borderId="0" xfId="0" quotePrefix="1" applyNumberFormat="1" applyFont="1" applyFill="1" applyAlignment="1">
      <alignment horizontal="center"/>
    </xf>
    <xf numFmtId="167" fontId="6" fillId="0" borderId="0" xfId="0" applyNumberFormat="1" applyFont="1"/>
    <xf numFmtId="0" fontId="7" fillId="2" borderId="0" xfId="0" applyFont="1" applyFill="1" applyAlignment="1">
      <alignment horizontal="centerContinuous"/>
    </xf>
    <xf numFmtId="165" fontId="18" fillId="0" borderId="0" xfId="0" applyNumberFormat="1" applyFont="1" applyAlignment="1">
      <alignment horizontal="left"/>
    </xf>
    <xf numFmtId="166" fontId="17" fillId="2" borderId="0" xfId="0" applyNumberFormat="1" applyFont="1" applyFill="1" applyAlignment="1">
      <alignment horizontal="centerContinuous"/>
    </xf>
    <xf numFmtId="166" fontId="12" fillId="2" borderId="0" xfId="0" applyNumberFormat="1" applyFont="1" applyFill="1"/>
    <xf numFmtId="10" fontId="12" fillId="2" borderId="0" xfId="3" applyNumberFormat="1" applyFont="1" applyFill="1"/>
    <xf numFmtId="0" fontId="13" fillId="3" borderId="1" xfId="0" applyFont="1" applyFill="1" applyBorder="1" applyAlignment="1">
      <alignment vertical="center"/>
    </xf>
    <xf numFmtId="0" fontId="13" fillId="3" borderId="0" xfId="0" applyFont="1" applyFill="1" applyAlignment="1">
      <alignment vertical="top"/>
    </xf>
    <xf numFmtId="0" fontId="13" fillId="3" borderId="0" xfId="0" applyFont="1" applyFill="1"/>
    <xf numFmtId="166" fontId="9" fillId="2" borderId="0" xfId="0" applyNumberFormat="1" applyFont="1" applyFill="1"/>
    <xf numFmtId="10" fontId="9" fillId="2" borderId="0" xfId="3" applyNumberFormat="1" applyFont="1" applyFill="1"/>
    <xf numFmtId="0" fontId="1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12" fillId="3" borderId="0" xfId="0" applyNumberFormat="1" applyFont="1" applyFill="1" applyAlignment="1">
      <alignment vertical="center"/>
    </xf>
    <xf numFmtId="0" fontId="20" fillId="2" borderId="0" xfId="18" applyFont="1" applyFill="1" applyAlignment="1">
      <alignment horizontal="right"/>
    </xf>
    <xf numFmtId="3" fontId="12" fillId="0" borderId="0" xfId="1" applyNumberFormat="1" applyFont="1" applyFill="1" applyBorder="1" applyAlignment="1">
      <alignment horizontal="left"/>
    </xf>
    <xf numFmtId="3" fontId="6" fillId="0" borderId="0" xfId="18" applyNumberFormat="1" applyFont="1"/>
    <xf numFmtId="3" fontId="12" fillId="0" borderId="0" xfId="1" applyNumberFormat="1" applyFont="1" applyFill="1" applyBorder="1" applyAlignment="1">
      <alignment horizontal="left" indent="1"/>
    </xf>
    <xf numFmtId="3" fontId="9" fillId="0" borderId="0" xfId="1" applyNumberFormat="1" applyFont="1" applyFill="1" applyBorder="1" applyAlignment="1">
      <alignment horizontal="left" indent="2"/>
    </xf>
    <xf numFmtId="3" fontId="21" fillId="0" borderId="0" xfId="1" applyNumberFormat="1" applyFont="1" applyFill="1" applyBorder="1" applyAlignment="1">
      <alignment horizontal="left" indent="1"/>
    </xf>
    <xf numFmtId="168" fontId="8" fillId="6" borderId="0" xfId="17" applyFont="1" applyFill="1" applyAlignment="1">
      <alignment horizontal="center" vertical="center"/>
    </xf>
    <xf numFmtId="3" fontId="10" fillId="6" borderId="0" xfId="17" applyNumberFormat="1" applyFont="1" applyFill="1"/>
    <xf numFmtId="3" fontId="10" fillId="6" borderId="0" xfId="17" applyNumberFormat="1" applyFont="1" applyFill="1" applyAlignment="1">
      <alignment horizontal="right"/>
    </xf>
    <xf numFmtId="0" fontId="6" fillId="5" borderId="0" xfId="0" applyFont="1" applyFill="1"/>
    <xf numFmtId="0" fontId="21" fillId="0" borderId="0" xfId="0" applyFont="1"/>
    <xf numFmtId="3" fontId="6" fillId="0" borderId="0" xfId="0" applyNumberFormat="1" applyFont="1"/>
    <xf numFmtId="3" fontId="8" fillId="7" borderId="0" xfId="17" applyNumberFormat="1" applyFont="1" applyFill="1" applyAlignment="1">
      <alignment horizontal="center"/>
    </xf>
    <xf numFmtId="0" fontId="8" fillId="7" borderId="0" xfId="17" applyNumberFormat="1" applyFont="1" applyFill="1" applyAlignment="1">
      <alignment horizontal="center"/>
    </xf>
    <xf numFmtId="168" fontId="8" fillId="7" borderId="0" xfId="17" applyFont="1" applyFill="1" applyAlignment="1">
      <alignment horizontal="center" vertical="center"/>
    </xf>
    <xf numFmtId="171" fontId="14" fillId="7" borderId="0" xfId="0" applyNumberFormat="1" applyFont="1" applyFill="1" applyAlignment="1">
      <alignment horizontal="center" vertical="center" wrapText="1"/>
    </xf>
    <xf numFmtId="49" fontId="14" fillId="7" borderId="0" xfId="0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168" fontId="8" fillId="7" borderId="0" xfId="0" applyNumberFormat="1" applyFont="1" applyFill="1" applyAlignment="1">
      <alignment horizontal="center" vertical="center"/>
    </xf>
    <xf numFmtId="168" fontId="8" fillId="7" borderId="0" xfId="0" applyNumberFormat="1" applyFont="1" applyFill="1" applyAlignment="1">
      <alignment horizontal="center" vertical="center" wrapText="1"/>
    </xf>
    <xf numFmtId="0" fontId="22" fillId="0" borderId="0" xfId="0" applyFont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Continuous"/>
    </xf>
    <xf numFmtId="165" fontId="23" fillId="2" borderId="0" xfId="0" applyNumberFormat="1" applyFont="1" applyFill="1" applyAlignment="1">
      <alignment horizontal="centerContinuous"/>
    </xf>
    <xf numFmtId="165" fontId="23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171" fontId="8" fillId="7" borderId="0" xfId="0" quotePrefix="1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center" vertical="top"/>
    </xf>
    <xf numFmtId="0" fontId="8" fillId="7" borderId="0" xfId="0" applyFont="1" applyFill="1" applyAlignment="1">
      <alignment horizontal="center" vertical="center"/>
    </xf>
    <xf numFmtId="168" fontId="14" fillId="8" borderId="1" xfId="0" applyNumberFormat="1" applyFont="1" applyFill="1" applyBorder="1" applyAlignment="1">
      <alignment vertical="center"/>
    </xf>
    <xf numFmtId="168" fontId="24" fillId="0" borderId="0" xfId="17" applyFont="1"/>
    <xf numFmtId="3" fontId="24" fillId="10" borderId="0" xfId="1" applyNumberFormat="1" applyFont="1" applyFill="1" applyBorder="1" applyAlignment="1">
      <alignment horizontal="left"/>
    </xf>
    <xf numFmtId="0" fontId="13" fillId="0" borderId="0" xfId="0" applyFont="1" applyAlignment="1">
      <alignment vertical="center"/>
    </xf>
    <xf numFmtId="168" fontId="14" fillId="8" borderId="0" xfId="0" applyNumberFormat="1" applyFont="1" applyFill="1" applyAlignment="1">
      <alignment horizontal="center" vertical="center"/>
    </xf>
    <xf numFmtId="168" fontId="14" fillId="8" borderId="0" xfId="0" applyNumberFormat="1" applyFont="1" applyFill="1" applyAlignment="1">
      <alignment horizontal="center" vertical="justify"/>
    </xf>
    <xf numFmtId="173" fontId="6" fillId="0" borderId="0" xfId="0" applyNumberFormat="1" applyFont="1"/>
    <xf numFmtId="172" fontId="6" fillId="0" borderId="0" xfId="0" applyNumberFormat="1" applyFont="1"/>
    <xf numFmtId="174" fontId="6" fillId="0" borderId="0" xfId="3" applyNumberFormat="1" applyFont="1"/>
    <xf numFmtId="175" fontId="6" fillId="0" borderId="0" xfId="0" applyNumberFormat="1" applyFont="1"/>
    <xf numFmtId="168" fontId="12" fillId="3" borderId="0" xfId="0" applyNumberFormat="1" applyFont="1" applyFill="1" applyAlignment="1">
      <alignment vertical="center"/>
    </xf>
    <xf numFmtId="168" fontId="9" fillId="3" borderId="0" xfId="0" applyNumberFormat="1" applyFont="1" applyFill="1" applyAlignment="1">
      <alignment vertical="center"/>
    </xf>
    <xf numFmtId="168" fontId="8" fillId="7" borderId="0" xfId="0" applyNumberFormat="1" applyFont="1" applyFill="1" applyAlignment="1">
      <alignment vertical="center"/>
    </xf>
    <xf numFmtId="168" fontId="13" fillId="3" borderId="0" xfId="0" applyNumberFormat="1" applyFont="1" applyFill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8" fontId="8" fillId="7" borderId="1" xfId="0" applyNumberFormat="1" applyFont="1" applyFill="1" applyBorder="1" applyAlignment="1">
      <alignment vertical="center"/>
    </xf>
    <xf numFmtId="168" fontId="15" fillId="3" borderId="1" xfId="0" applyNumberFormat="1" applyFont="1" applyFill="1" applyBorder="1" applyAlignment="1">
      <alignment vertical="center"/>
    </xf>
    <xf numFmtId="168" fontId="15" fillId="3" borderId="0" xfId="0" applyNumberFormat="1" applyFont="1" applyFill="1" applyAlignment="1">
      <alignment vertical="center"/>
    </xf>
    <xf numFmtId="168" fontId="13" fillId="3" borderId="0" xfId="0" applyNumberFormat="1" applyFont="1" applyFill="1" applyAlignment="1">
      <alignment vertical="top"/>
    </xf>
    <xf numFmtId="168" fontId="8" fillId="7" borderId="0" xfId="0" applyNumberFormat="1" applyFont="1" applyFill="1" applyAlignment="1">
      <alignment vertical="top"/>
    </xf>
    <xf numFmtId="168" fontId="13" fillId="3" borderId="0" xfId="0" applyNumberFormat="1" applyFont="1" applyFill="1"/>
    <xf numFmtId="168" fontId="15" fillId="3" borderId="0" xfId="0" applyNumberFormat="1" applyFont="1" applyFill="1"/>
    <xf numFmtId="168" fontId="13" fillId="0" borderId="0" xfId="0" applyNumberFormat="1" applyFont="1" applyAlignment="1">
      <alignment vertical="center"/>
    </xf>
    <xf numFmtId="165" fontId="23" fillId="2" borderId="0" xfId="0" quotePrefix="1" applyNumberFormat="1" applyFont="1" applyFill="1" applyAlignment="1">
      <alignment horizontal="center"/>
    </xf>
    <xf numFmtId="17" fontId="23" fillId="2" borderId="0" xfId="0" quotePrefix="1" applyNumberFormat="1" applyFont="1" applyFill="1" applyAlignment="1">
      <alignment horizontal="center"/>
    </xf>
    <xf numFmtId="165" fontId="23" fillId="2" borderId="0" xfId="0" quotePrefix="1" applyNumberFormat="1" applyFont="1" applyFill="1" applyAlignment="1">
      <alignment horizontal="centerContinuous"/>
    </xf>
    <xf numFmtId="3" fontId="16" fillId="0" borderId="0" xfId="1" applyNumberFormat="1" applyFont="1" applyAlignment="1">
      <alignment horizontal="left" indent="2"/>
    </xf>
    <xf numFmtId="0" fontId="19" fillId="0" borderId="0" xfId="2" applyFont="1"/>
    <xf numFmtId="170" fontId="19" fillId="0" borderId="0" xfId="2" applyNumberFormat="1" applyFont="1"/>
    <xf numFmtId="170" fontId="9" fillId="4" borderId="0" xfId="0" applyNumberFormat="1" applyFont="1" applyFill="1"/>
    <xf numFmtId="170" fontId="24" fillId="4" borderId="0" xfId="0" applyNumberFormat="1" applyFont="1" applyFill="1" applyAlignment="1">
      <alignment horizontal="right"/>
    </xf>
    <xf numFmtId="0" fontId="27" fillId="2" borderId="0" xfId="0" applyFont="1" applyFill="1" applyAlignment="1">
      <alignment horizontal="centerContinuous"/>
    </xf>
    <xf numFmtId="165" fontId="27" fillId="2" borderId="0" xfId="0" applyNumberFormat="1" applyFont="1" applyFill="1" applyAlignment="1">
      <alignment horizontal="centerContinuous"/>
    </xf>
    <xf numFmtId="0" fontId="28" fillId="0" borderId="0" xfId="0" applyFont="1"/>
    <xf numFmtId="0" fontId="29" fillId="2" borderId="0" xfId="0" applyFont="1" applyFill="1" applyAlignment="1">
      <alignment horizontal="centerContinuous"/>
    </xf>
    <xf numFmtId="0" fontId="30" fillId="2" borderId="0" xfId="0" applyFont="1" applyFill="1" applyAlignment="1">
      <alignment horizontal="centerContinuous"/>
    </xf>
    <xf numFmtId="0" fontId="31" fillId="0" borderId="0" xfId="0" applyFont="1"/>
    <xf numFmtId="0" fontId="32" fillId="2" borderId="0" xfId="0" applyFont="1" applyFill="1" applyAlignment="1">
      <alignment horizontal="centerContinuous"/>
    </xf>
    <xf numFmtId="165" fontId="32" fillId="2" borderId="0" xfId="0" applyNumberFormat="1" applyFont="1" applyFill="1" applyAlignment="1">
      <alignment horizontal="centerContinuous"/>
    </xf>
    <xf numFmtId="165" fontId="33" fillId="0" borderId="0" xfId="0" applyNumberFormat="1" applyFont="1" applyAlignment="1">
      <alignment horizontal="left"/>
    </xf>
    <xf numFmtId="166" fontId="30" fillId="2" borderId="0" xfId="0" applyNumberFormat="1" applyFont="1" applyFill="1" applyAlignment="1">
      <alignment horizontal="centerContinuous"/>
    </xf>
    <xf numFmtId="166" fontId="34" fillId="2" borderId="0" xfId="0" applyNumberFormat="1" applyFont="1" applyFill="1"/>
    <xf numFmtId="10" fontId="34" fillId="2" borderId="0" xfId="3" applyNumberFormat="1" applyFont="1" applyFill="1"/>
    <xf numFmtId="171" fontId="25" fillId="7" borderId="0" xfId="0" quotePrefix="1" applyNumberFormat="1" applyFont="1" applyFill="1" applyAlignment="1">
      <alignment horizontal="center" vertical="center" wrapText="1"/>
    </xf>
    <xf numFmtId="168" fontId="26" fillId="7" borderId="0" xfId="0" applyNumberFormat="1" applyFont="1" applyFill="1" applyAlignment="1">
      <alignment horizontal="center" vertical="center"/>
    </xf>
    <xf numFmtId="168" fontId="26" fillId="7" borderId="0" xfId="0" applyNumberFormat="1" applyFont="1" applyFill="1" applyAlignment="1">
      <alignment horizontal="center" vertical="center" wrapText="1"/>
    </xf>
    <xf numFmtId="173" fontId="28" fillId="0" borderId="0" xfId="0" applyNumberFormat="1" applyFont="1"/>
    <xf numFmtId="0" fontId="26" fillId="7" borderId="1" xfId="0" applyFont="1" applyFill="1" applyBorder="1" applyAlignment="1">
      <alignment vertical="center"/>
    </xf>
    <xf numFmtId="0" fontId="26" fillId="7" borderId="0" xfId="0" applyFont="1" applyFill="1" applyAlignment="1">
      <alignment vertical="center"/>
    </xf>
    <xf numFmtId="165" fontId="29" fillId="2" borderId="0" xfId="0" quotePrefix="1" applyNumberFormat="1" applyFont="1" applyFill="1" applyAlignment="1">
      <alignment horizontal="center"/>
    </xf>
    <xf numFmtId="0" fontId="26" fillId="7" borderId="0" xfId="0" applyFont="1" applyFill="1" applyAlignment="1">
      <alignment vertical="top"/>
    </xf>
    <xf numFmtId="168" fontId="24" fillId="0" borderId="0" xfId="0" applyNumberFormat="1" applyFont="1"/>
    <xf numFmtId="3" fontId="14" fillId="8" borderId="0" xfId="0" applyNumberFormat="1" applyFont="1" applyFill="1" applyAlignment="1">
      <alignment horizontal="center"/>
    </xf>
    <xf numFmtId="176" fontId="13" fillId="3" borderId="0" xfId="0" applyNumberFormat="1" applyFont="1" applyFill="1" applyAlignment="1">
      <alignment horizontal="center" vertical="center"/>
    </xf>
    <xf numFmtId="176" fontId="26" fillId="7" borderId="0" xfId="0" applyNumberFormat="1" applyFont="1" applyFill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176" fontId="28" fillId="0" borderId="0" xfId="0" applyNumberFormat="1" applyFont="1" applyAlignment="1">
      <alignment horizontal="center"/>
    </xf>
    <xf numFmtId="176" fontId="13" fillId="4" borderId="0" xfId="0" applyNumberFormat="1" applyFont="1" applyFill="1" applyAlignment="1">
      <alignment horizontal="center" vertical="top"/>
    </xf>
    <xf numFmtId="176" fontId="25" fillId="8" borderId="0" xfId="0" applyNumberFormat="1" applyFont="1" applyFill="1" applyAlignment="1">
      <alignment horizontal="center" vertical="center"/>
    </xf>
    <xf numFmtId="176" fontId="21" fillId="10" borderId="0" xfId="19" applyNumberFormat="1" applyFont="1" applyFill="1" applyBorder="1" applyAlignment="1"/>
    <xf numFmtId="176" fontId="21" fillId="10" borderId="0" xfId="1" applyNumberFormat="1" applyFont="1" applyFill="1" applyBorder="1" applyAlignment="1">
      <alignment horizontal="right"/>
    </xf>
    <xf numFmtId="176" fontId="12" fillId="0" borderId="0" xfId="19" applyNumberFormat="1" applyFont="1" applyFill="1" applyBorder="1" applyAlignment="1"/>
    <xf numFmtId="176" fontId="12" fillId="0" borderId="0" xfId="1" applyNumberFormat="1" applyFont="1" applyFill="1" applyBorder="1" applyAlignment="1">
      <alignment horizontal="right"/>
    </xf>
    <xf numFmtId="176" fontId="6" fillId="0" borderId="0" xfId="19" applyNumberFormat="1" applyFont="1"/>
    <xf numFmtId="176" fontId="9" fillId="0" borderId="0" xfId="1" applyNumberFormat="1" applyFont="1" applyFill="1" applyBorder="1" applyAlignment="1">
      <alignment horizontal="right"/>
    </xf>
    <xf numFmtId="176" fontId="21" fillId="0" borderId="0" xfId="19" applyNumberFormat="1" applyFont="1"/>
    <xf numFmtId="176" fontId="6" fillId="0" borderId="0" xfId="19" applyNumberFormat="1" applyFont="1" applyFill="1"/>
    <xf numFmtId="176" fontId="6" fillId="0" borderId="0" xfId="18" applyNumberFormat="1" applyFont="1" applyAlignment="1">
      <alignment horizontal="right"/>
    </xf>
    <xf numFmtId="176" fontId="21" fillId="0" borderId="0" xfId="1" applyNumberFormat="1" applyFont="1" applyFill="1" applyBorder="1" applyAlignment="1">
      <alignment horizontal="right"/>
    </xf>
    <xf numFmtId="176" fontId="21" fillId="0" borderId="0" xfId="19" applyNumberFormat="1" applyFont="1" applyFill="1" applyBorder="1" applyAlignment="1"/>
    <xf numFmtId="176" fontId="6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Border="1" applyAlignment="1"/>
    <xf numFmtId="176" fontId="10" fillId="7" borderId="0" xfId="17" applyNumberFormat="1" applyFont="1" applyFill="1"/>
    <xf numFmtId="176" fontId="21" fillId="10" borderId="0" xfId="19" applyNumberFormat="1" applyFont="1" applyFill="1" applyBorder="1" applyAlignment="1">
      <alignment horizontal="center"/>
    </xf>
    <xf numFmtId="176" fontId="21" fillId="10" borderId="0" xfId="1" applyNumberFormat="1" applyFont="1" applyFill="1" applyBorder="1" applyAlignment="1">
      <alignment horizontal="center"/>
    </xf>
    <xf numFmtId="176" fontId="12" fillId="0" borderId="0" xfId="19" applyNumberFormat="1" applyFont="1" applyFill="1" applyBorder="1" applyAlignment="1">
      <alignment horizontal="center"/>
    </xf>
    <xf numFmtId="176" fontId="21" fillId="0" borderId="0" xfId="1" applyNumberFormat="1" applyFont="1" applyFill="1" applyBorder="1" applyAlignment="1">
      <alignment horizontal="center"/>
    </xf>
    <xf numFmtId="176" fontId="6" fillId="0" borderId="0" xfId="19" applyNumberFormat="1" applyFont="1" applyAlignment="1">
      <alignment horizontal="center"/>
    </xf>
    <xf numFmtId="176" fontId="6" fillId="0" borderId="0" xfId="1" applyNumberFormat="1" applyFont="1" applyFill="1" applyBorder="1" applyAlignment="1">
      <alignment horizontal="center"/>
    </xf>
    <xf numFmtId="176" fontId="12" fillId="0" borderId="0" xfId="19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/>
    </xf>
    <xf numFmtId="176" fontId="21" fillId="0" borderId="0" xfId="19" applyNumberFormat="1" applyFont="1" applyAlignment="1">
      <alignment horizontal="center"/>
    </xf>
    <xf numFmtId="176" fontId="12" fillId="10" borderId="0" xfId="19" applyNumberFormat="1" applyFont="1" applyFill="1" applyBorder="1" applyAlignment="1">
      <alignment horizontal="center"/>
    </xf>
    <xf numFmtId="176" fontId="9" fillId="0" borderId="0" xfId="1" applyNumberFormat="1" applyFont="1" applyFill="1" applyBorder="1" applyAlignment="1">
      <alignment horizontal="center"/>
    </xf>
    <xf numFmtId="176" fontId="10" fillId="7" borderId="0" xfId="17" applyNumberFormat="1" applyFont="1" applyFill="1" applyAlignment="1">
      <alignment horizontal="center"/>
    </xf>
    <xf numFmtId="176" fontId="12" fillId="4" borderId="0" xfId="0" applyNumberFormat="1" applyFont="1" applyFill="1" applyAlignment="1">
      <alignment horizontal="center" vertical="center"/>
    </xf>
    <xf numFmtId="176" fontId="9" fillId="4" borderId="0" xfId="0" applyNumberFormat="1" applyFont="1" applyFill="1" applyAlignment="1">
      <alignment horizontal="center" vertical="center"/>
    </xf>
    <xf numFmtId="176" fontId="14" fillId="7" borderId="0" xfId="0" applyNumberFormat="1" applyFont="1" applyFill="1" applyAlignment="1">
      <alignment horizontal="center" vertical="center"/>
    </xf>
    <xf numFmtId="176" fontId="6" fillId="0" borderId="0" xfId="0" applyNumberFormat="1" applyFont="1" applyAlignment="1">
      <alignment horizontal="center"/>
    </xf>
    <xf numFmtId="176" fontId="8" fillId="7" borderId="0" xfId="0" applyNumberFormat="1" applyFont="1" applyFill="1" applyAlignment="1">
      <alignment horizontal="center" vertical="center"/>
    </xf>
    <xf numFmtId="176" fontId="15" fillId="3" borderId="0" xfId="0" applyNumberFormat="1" applyFont="1" applyFill="1" applyAlignment="1">
      <alignment horizontal="center" vertical="center"/>
    </xf>
    <xf numFmtId="176" fontId="14" fillId="8" borderId="0" xfId="0" applyNumberFormat="1" applyFont="1" applyFill="1" applyAlignment="1">
      <alignment horizontal="center" vertical="center"/>
    </xf>
    <xf numFmtId="176" fontId="15" fillId="4" borderId="0" xfId="0" applyNumberFormat="1" applyFont="1" applyFill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3" fillId="4" borderId="0" xfId="0" applyNumberFormat="1" applyFont="1" applyFill="1" applyAlignment="1">
      <alignment horizontal="center" vertical="justify"/>
    </xf>
    <xf numFmtId="176" fontId="25" fillId="8" borderId="0" xfId="0" applyNumberFormat="1" applyFont="1" applyFill="1" applyAlignment="1">
      <alignment horizontal="center" vertical="justify"/>
    </xf>
    <xf numFmtId="176" fontId="12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10" fillId="9" borderId="0" xfId="0" applyNumberFormat="1" applyFont="1" applyFill="1" applyAlignment="1">
      <alignment horizontal="center" vertical="center"/>
    </xf>
    <xf numFmtId="177" fontId="12" fillId="4" borderId="0" xfId="0" applyNumberFormat="1" applyFont="1" applyFill="1" applyAlignment="1">
      <alignment horizontal="center" vertical="center"/>
    </xf>
    <xf numFmtId="177" fontId="9" fillId="4" borderId="0" xfId="0" applyNumberFormat="1" applyFont="1" applyFill="1" applyAlignment="1">
      <alignment horizontal="center" vertical="center"/>
    </xf>
    <xf numFmtId="177" fontId="14" fillId="7" borderId="0" xfId="0" applyNumberFormat="1" applyFont="1" applyFill="1" applyAlignment="1">
      <alignment horizontal="center" vertical="center"/>
    </xf>
    <xf numFmtId="177" fontId="13" fillId="4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center"/>
    </xf>
    <xf numFmtId="177" fontId="12" fillId="4" borderId="0" xfId="3" applyNumberFormat="1" applyFont="1" applyFill="1" applyBorder="1" applyAlignment="1">
      <alignment horizontal="center" vertical="center"/>
    </xf>
    <xf numFmtId="177" fontId="9" fillId="4" borderId="0" xfId="3" applyNumberFormat="1" applyFont="1" applyFill="1" applyBorder="1" applyAlignment="1">
      <alignment horizontal="center" vertical="center"/>
    </xf>
    <xf numFmtId="177" fontId="14" fillId="7" borderId="0" xfId="3" applyNumberFormat="1" applyFont="1" applyFill="1" applyBorder="1" applyAlignment="1">
      <alignment horizontal="center" vertical="center"/>
    </xf>
    <xf numFmtId="176" fontId="6" fillId="0" borderId="0" xfId="0" applyNumberFormat="1" applyFont="1"/>
    <xf numFmtId="3" fontId="9" fillId="5" borderId="0" xfId="1" applyNumberFormat="1" applyFont="1" applyFill="1" applyBorder="1" applyAlignment="1">
      <alignment horizontal="left" indent="2"/>
    </xf>
    <xf numFmtId="176" fontId="6" fillId="5" borderId="0" xfId="19" applyNumberFormat="1" applyFont="1" applyFill="1" applyAlignment="1">
      <alignment horizontal="center"/>
    </xf>
    <xf numFmtId="176" fontId="6" fillId="5" borderId="0" xfId="1" applyNumberFormat="1" applyFont="1" applyFill="1" applyBorder="1" applyAlignment="1">
      <alignment horizontal="center"/>
    </xf>
    <xf numFmtId="176" fontId="9" fillId="5" borderId="0" xfId="19" applyNumberFormat="1" applyFont="1" applyFill="1" applyBorder="1" applyAlignment="1">
      <alignment horizontal="center"/>
    </xf>
    <xf numFmtId="0" fontId="10" fillId="9" borderId="0" xfId="0" applyFont="1" applyFill="1" applyAlignment="1">
      <alignment vertical="center"/>
    </xf>
    <xf numFmtId="171" fontId="8" fillId="9" borderId="0" xfId="0" applyNumberFormat="1" applyFont="1" applyFill="1" applyAlignment="1">
      <alignment horizontal="center" vertical="center" wrapText="1"/>
    </xf>
    <xf numFmtId="0" fontId="21" fillId="0" borderId="0" xfId="15" applyFont="1"/>
    <xf numFmtId="0" fontId="9" fillId="0" borderId="0" xfId="0" applyFont="1" applyAlignment="1">
      <alignment vertical="center"/>
    </xf>
    <xf numFmtId="0" fontId="16" fillId="0" borderId="0" xfId="0" applyFont="1" applyAlignment="1">
      <alignment horizontal="left" vertical="center" indent="3"/>
    </xf>
    <xf numFmtId="170" fontId="35" fillId="4" borderId="0" xfId="0" applyNumberFormat="1" applyFont="1" applyFill="1" applyAlignment="1">
      <alignment horizontal="right"/>
    </xf>
    <xf numFmtId="0" fontId="12" fillId="5" borderId="0" xfId="0" applyFont="1" applyFill="1" applyAlignment="1">
      <alignment vertical="center"/>
    </xf>
    <xf numFmtId="3" fontId="8" fillId="7" borderId="0" xfId="17" applyNumberFormat="1" applyFont="1" applyFill="1" applyAlignment="1">
      <alignment horizontal="center" vertical="center"/>
    </xf>
  </cellXfs>
  <cellStyles count="20">
    <cellStyle name="=C:\WINNT\SYSTEM32\COMMAND.COM" xfId="12" xr:uid="{00000000-0005-0000-0000-000000000000}"/>
    <cellStyle name="=C:\WINNT\SYSTEM32\COMMAND.COM 2" xfId="1" xr:uid="{00000000-0005-0000-0000-000001000000}"/>
    <cellStyle name="Comma 39" xfId="16" xr:uid="{7676DFFD-97F2-47DE-A702-EBE8A31EC888}"/>
    <cellStyle name="Comma 40" xfId="19" xr:uid="{FF114B96-633D-44FA-975A-E42C70220115}"/>
    <cellStyle name="Euro" xfId="7" xr:uid="{00000000-0005-0000-0000-000002000000}"/>
    <cellStyle name="Millares 2" xfId="5" xr:uid="{00000000-0005-0000-0000-000003000000}"/>
    <cellStyle name="Normal" xfId="0" builtinId="0"/>
    <cellStyle name="Normal 114" xfId="15" xr:uid="{FAFD34A9-ECA5-4CA6-998F-1FAA2780ECCC}"/>
    <cellStyle name="Normal 115" xfId="17" xr:uid="{415DBB16-4BCC-40D1-8C4D-80B6CABF79CF}"/>
    <cellStyle name="Normal 2" xfId="8" xr:uid="{00000000-0005-0000-0000-000005000000}"/>
    <cellStyle name="Normal 3" xfId="10" xr:uid="{00000000-0005-0000-0000-000006000000}"/>
    <cellStyle name="Normal 4" xfId="13" xr:uid="{00000000-0005-0000-0000-000007000000}"/>
    <cellStyle name="Normal 5" xfId="2" xr:uid="{00000000-0005-0000-0000-000008000000}"/>
    <cellStyle name="Normal 5 18" xfId="18" xr:uid="{06C0A16F-D6C1-4588-A505-2FCD8D3B6529}"/>
    <cellStyle name="Normal 5 2" xfId="11" xr:uid="{00000000-0005-0000-0000-000009000000}"/>
    <cellStyle name="Normal 6" xfId="6" xr:uid="{00000000-0005-0000-0000-00000A000000}"/>
    <cellStyle name="Porcentaje" xfId="3" builtinId="5"/>
    <cellStyle name="Porcentaje 2" xfId="14" xr:uid="{00000000-0005-0000-0000-00000C000000}"/>
    <cellStyle name="Porcentual 2" xfId="9" xr:uid="{00000000-0005-0000-0000-00000D000000}"/>
    <cellStyle name="Porcentual 3" xfId="4" xr:uid="{00000000-0005-0000-0000-00000E000000}"/>
  </cellStyles>
  <dxfs count="0"/>
  <tableStyles count="1" defaultTableStyle="TableStyleMedium9" defaultPivotStyle="PivotStyleLight16">
    <tableStyle name="Invisible" pivot="0" table="0" count="0" xr9:uid="{FC6403BC-4977-458F-A020-D57F839A9F0C}"/>
  </tableStyles>
  <colors>
    <mruColors>
      <color rgb="FF00A443"/>
      <color rgb="FFCEE9DE"/>
      <color rgb="FFD8E4B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212911</xdr:colOff>
      <xdr:row>1</xdr:row>
      <xdr:rowOff>78441</xdr:rowOff>
    </xdr:from>
    <xdr:to>
      <xdr:col>0</xdr:col>
      <xdr:colOff>1697548</xdr:colOff>
      <xdr:row>4</xdr:row>
      <xdr:rowOff>21552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06D82F44-3C25-4179-BD93-13353221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212911" y="235323"/>
          <a:ext cx="1492257" cy="425823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212911</xdr:colOff>
      <xdr:row>1</xdr:row>
      <xdr:rowOff>78441</xdr:rowOff>
    </xdr:from>
    <xdr:to>
      <xdr:col>0</xdr:col>
      <xdr:colOff>1697548</xdr:colOff>
      <xdr:row>4</xdr:row>
      <xdr:rowOff>21552</xdr:rowOff>
    </xdr:to>
    <xdr:pic>
      <xdr:nvPicPr>
        <xdr:cNvPr id="3" name="Graphic 8">
          <a:extLst>
            <a:ext uri="{FF2B5EF4-FFF2-40B4-BE49-F238E27FC236}">
              <a16:creationId xmlns:a16="http://schemas.microsoft.com/office/drawing/2014/main" id="{358DE83B-B9CF-400D-B0FB-6B896AB8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216086" y="240366"/>
          <a:ext cx="1481462" cy="4288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0</xdr:col>
      <xdr:colOff>1658627</xdr:colOff>
      <xdr:row>3</xdr:row>
      <xdr:rowOff>93718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EDD9AC3-492E-4237-BF15-D1B0EC0A4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58750"/>
          <a:ext cx="1492257" cy="42582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0</xdr:col>
      <xdr:colOff>1620527</xdr:colOff>
      <xdr:row>3</xdr:row>
      <xdr:rowOff>76573</xdr:rowOff>
    </xdr:to>
    <xdr:pic>
      <xdr:nvPicPr>
        <xdr:cNvPr id="3" name="Graphic 8">
          <a:extLst>
            <a:ext uri="{FF2B5EF4-FFF2-40B4-BE49-F238E27FC236}">
              <a16:creationId xmlns:a16="http://schemas.microsoft.com/office/drawing/2014/main" id="{8537B672-89BE-43ED-8221-F6F52D715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2700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0</xdr:col>
      <xdr:colOff>1654182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B6F47E9-E354-4D91-A266-C494E8C4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137583</xdr:rowOff>
    </xdr:from>
    <xdr:to>
      <xdr:col>0</xdr:col>
      <xdr:colOff>1657992</xdr:colOff>
      <xdr:row>3</xdr:row>
      <xdr:rowOff>96681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A6C5DD81-0498-45B7-A9A2-DAD482DD4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0655" y="133773"/>
          <a:ext cx="1497337" cy="458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0</xdr:row>
      <xdr:rowOff>127000</xdr:rowOff>
    </xdr:from>
    <xdr:to>
      <xdr:col>0</xdr:col>
      <xdr:colOff>1659474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294F6600-7D3A-4D59-A9C4-15EF47717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83092" y="123825"/>
          <a:ext cx="1476382" cy="4385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0</xdr:col>
      <xdr:colOff>1658627</xdr:colOff>
      <xdr:row>3</xdr:row>
      <xdr:rowOff>93718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8C6DDEE1-E241-43CD-90D4-5AEB4A472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1925" y="161925"/>
          <a:ext cx="1496702" cy="417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0</xdr:col>
      <xdr:colOff>1620527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8E0304E3-ADC3-4846-82F2-A5372A1C6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23825" y="123825"/>
          <a:ext cx="1496702" cy="4385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0</xdr:col>
      <xdr:colOff>1654182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6E1B1534-A7FC-4A52-9175-71B335033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1925" y="123825"/>
          <a:ext cx="1492257" cy="4385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127000</xdr:rowOff>
    </xdr:from>
    <xdr:to>
      <xdr:col>0</xdr:col>
      <xdr:colOff>1685297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5AE9328-4242-4FF6-B5D3-553666B4D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9050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137583</xdr:rowOff>
    </xdr:from>
    <xdr:to>
      <xdr:col>0</xdr:col>
      <xdr:colOff>1657992</xdr:colOff>
      <xdr:row>3</xdr:row>
      <xdr:rowOff>96681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4830941A-939A-425A-A7FF-DD420914B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37583"/>
          <a:ext cx="1492257" cy="4258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0</xdr:row>
      <xdr:rowOff>127000</xdr:rowOff>
    </xdr:from>
    <xdr:to>
      <xdr:col>0</xdr:col>
      <xdr:colOff>1659474</xdr:colOff>
      <xdr:row>3</xdr:row>
      <xdr:rowOff>86098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36C28776-6BF7-4218-B23C-BA9B385A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79917" y="127000"/>
          <a:ext cx="1492257" cy="425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443"/>
    <pageSetUpPr fitToPage="1"/>
  </sheetPr>
  <dimension ref="A5:H96"/>
  <sheetViews>
    <sheetView showGridLines="0" tabSelected="1" zoomScaleNormal="100" workbookViewId="0"/>
  </sheetViews>
  <sheetFormatPr baseColWidth="10" defaultColWidth="11.453125" defaultRowHeight="13" x14ac:dyDescent="0.3"/>
  <cols>
    <col min="1" max="1" width="72.453125" style="1" bestFit="1" customWidth="1"/>
    <col min="2" max="2" width="11.7265625" style="1" bestFit="1" customWidth="1"/>
    <col min="3" max="3" width="12.453125" style="1" customWidth="1"/>
    <col min="4" max="16384" width="11.453125" style="1"/>
  </cols>
  <sheetData>
    <row r="5" spans="1:8" ht="18" x14ac:dyDescent="0.4">
      <c r="A5" s="89" t="s">
        <v>8</v>
      </c>
      <c r="B5" s="8"/>
      <c r="C5" s="3"/>
      <c r="D5" s="8"/>
    </row>
    <row r="6" spans="1:8" ht="18" x14ac:dyDescent="0.4">
      <c r="A6" s="90" t="s">
        <v>133</v>
      </c>
      <c r="B6" s="8"/>
      <c r="C6" s="3"/>
      <c r="D6" s="8"/>
    </row>
    <row r="7" spans="1:8" ht="18" x14ac:dyDescent="0.4">
      <c r="A7" s="89" t="s">
        <v>9</v>
      </c>
      <c r="B7" s="8"/>
      <c r="C7" s="3"/>
      <c r="D7" s="8"/>
    </row>
    <row r="8" spans="1:8" x14ac:dyDescent="0.3">
      <c r="A8" s="85"/>
      <c r="B8" s="86"/>
      <c r="C8" s="86"/>
      <c r="D8" s="86"/>
    </row>
    <row r="9" spans="1:8" x14ac:dyDescent="0.3">
      <c r="A9" s="85"/>
      <c r="B9" s="87"/>
      <c r="C9" s="87"/>
    </row>
    <row r="10" spans="1:8" x14ac:dyDescent="0.3">
      <c r="A10" s="85"/>
      <c r="B10" s="87"/>
      <c r="C10" s="87"/>
      <c r="D10" s="88" t="s">
        <v>136</v>
      </c>
    </row>
    <row r="11" spans="1:8" x14ac:dyDescent="0.3">
      <c r="A11" s="109" t="s">
        <v>134</v>
      </c>
      <c r="B11" s="40" t="s">
        <v>6</v>
      </c>
      <c r="C11" s="40" t="s">
        <v>7</v>
      </c>
      <c r="D11" s="177" t="s">
        <v>138</v>
      </c>
    </row>
    <row r="12" spans="1:8" x14ac:dyDescent="0.3">
      <c r="A12" s="28"/>
      <c r="B12" s="41">
        <v>2026</v>
      </c>
      <c r="C12" s="41">
        <v>2025</v>
      </c>
      <c r="D12" s="177"/>
    </row>
    <row r="13" spans="1:8" x14ac:dyDescent="0.3">
      <c r="A13" s="29"/>
      <c r="B13" s="30"/>
      <c r="C13" s="30"/>
      <c r="D13" s="30"/>
    </row>
    <row r="14" spans="1:8" x14ac:dyDescent="0.3">
      <c r="A14" s="60" t="s">
        <v>135</v>
      </c>
      <c r="B14" s="117">
        <f>B15+B18+B19+B22+B23+B28+B29+B30</f>
        <v>140583.29843483065</v>
      </c>
      <c r="C14" s="117">
        <v>135981.18423429024</v>
      </c>
      <c r="D14" s="118">
        <f>B14-C14</f>
        <v>4602.1142005404108</v>
      </c>
      <c r="E14" s="67"/>
      <c r="F14" s="67"/>
      <c r="G14" s="67"/>
      <c r="H14" s="67"/>
    </row>
    <row r="15" spans="1:8" x14ac:dyDescent="0.3">
      <c r="A15" s="31" t="s">
        <v>74</v>
      </c>
      <c r="B15" s="119">
        <v>22664.747413776</v>
      </c>
      <c r="C15" s="119">
        <v>22240.148527111436</v>
      </c>
      <c r="D15" s="120">
        <f>B15-C15</f>
        <v>424.59888666456391</v>
      </c>
      <c r="E15" s="67"/>
      <c r="F15" s="67"/>
      <c r="G15" s="67"/>
      <c r="H15" s="67"/>
    </row>
    <row r="16" spans="1:8" x14ac:dyDescent="0.3">
      <c r="A16" s="32" t="s">
        <v>75</v>
      </c>
      <c r="B16" s="121">
        <v>8501.73347643538</v>
      </c>
      <c r="C16" s="121">
        <v>8389.1879136322405</v>
      </c>
      <c r="D16" s="122">
        <f t="shared" ref="D16:D30" si="0">B16-C16</f>
        <v>112.54556280313955</v>
      </c>
      <c r="E16" s="67"/>
      <c r="F16" s="67"/>
      <c r="G16" s="67"/>
      <c r="H16" s="67"/>
    </row>
    <row r="17" spans="1:8" x14ac:dyDescent="0.3">
      <c r="A17" s="32" t="s">
        <v>76</v>
      </c>
      <c r="B17" s="121">
        <v>14163.0139373406</v>
      </c>
      <c r="C17" s="121">
        <v>13850.960613479197</v>
      </c>
      <c r="D17" s="122">
        <f t="shared" si="0"/>
        <v>312.05332386140253</v>
      </c>
      <c r="E17" s="67"/>
      <c r="F17" s="67"/>
      <c r="G17" s="67"/>
      <c r="H17" s="67"/>
    </row>
    <row r="18" spans="1:8" x14ac:dyDescent="0.3">
      <c r="A18" s="31" t="s">
        <v>77</v>
      </c>
      <c r="B18" s="119">
        <v>438.66415248489</v>
      </c>
      <c r="C18" s="119">
        <v>439.99396128650005</v>
      </c>
      <c r="D18" s="120">
        <f t="shared" si="0"/>
        <v>-1.3298088016100564</v>
      </c>
      <c r="E18" s="67"/>
      <c r="F18" s="67"/>
      <c r="G18" s="67"/>
      <c r="H18" s="67"/>
    </row>
    <row r="19" spans="1:8" x14ac:dyDescent="0.3">
      <c r="A19" s="31" t="s">
        <v>78</v>
      </c>
      <c r="B19" s="119">
        <v>96340.632278990393</v>
      </c>
      <c r="C19" s="119">
        <v>93842.033899478876</v>
      </c>
      <c r="D19" s="120">
        <f t="shared" si="0"/>
        <v>2498.5983795115171</v>
      </c>
      <c r="E19" s="67"/>
      <c r="F19" s="67"/>
      <c r="G19" s="67"/>
      <c r="H19" s="67"/>
    </row>
    <row r="20" spans="1:8" x14ac:dyDescent="0.3">
      <c r="A20" s="32" t="s">
        <v>78</v>
      </c>
      <c r="B20" s="121">
        <v>83024.972132864496</v>
      </c>
      <c r="C20" s="121">
        <v>80444.845683749387</v>
      </c>
      <c r="D20" s="122">
        <f>B20-C20</f>
        <v>2580.1264491151087</v>
      </c>
      <c r="E20" s="67"/>
      <c r="F20" s="67"/>
      <c r="G20" s="67"/>
      <c r="H20" s="67"/>
    </row>
    <row r="21" spans="1:8" x14ac:dyDescent="0.3">
      <c r="A21" s="32" t="s">
        <v>79</v>
      </c>
      <c r="B21" s="121">
        <v>13315.6601461258</v>
      </c>
      <c r="C21" s="121">
        <v>13397.188215729486</v>
      </c>
      <c r="D21" s="122">
        <f t="shared" si="0"/>
        <v>-81.528069603686163</v>
      </c>
      <c r="E21" s="67"/>
      <c r="F21" s="67"/>
      <c r="G21" s="67"/>
      <c r="H21" s="67"/>
    </row>
    <row r="22" spans="1:8" x14ac:dyDescent="0.3">
      <c r="A22" s="31" t="s">
        <v>80</v>
      </c>
      <c r="B22" s="123">
        <v>2489.2475185308399</v>
      </c>
      <c r="C22" s="123">
        <v>2419.7850408753575</v>
      </c>
      <c r="D22" s="120">
        <f t="shared" si="0"/>
        <v>69.462477655482417</v>
      </c>
      <c r="E22" s="67"/>
      <c r="F22" s="67"/>
      <c r="G22" s="67"/>
      <c r="H22" s="67"/>
    </row>
    <row r="23" spans="1:8" x14ac:dyDescent="0.3">
      <c r="A23" s="31" t="s">
        <v>81</v>
      </c>
      <c r="B23" s="119">
        <v>11274.1259366992</v>
      </c>
      <c r="C23" s="119">
        <v>10196.645334962079</v>
      </c>
      <c r="D23" s="120">
        <f t="shared" si="0"/>
        <v>1077.4806017371211</v>
      </c>
      <c r="E23" s="67"/>
      <c r="F23" s="67"/>
      <c r="G23" s="67"/>
      <c r="H23" s="67"/>
    </row>
    <row r="24" spans="1:8" x14ac:dyDescent="0.3">
      <c r="A24" s="32" t="s">
        <v>82</v>
      </c>
      <c r="B24" s="121">
        <v>1541.5336504581201</v>
      </c>
      <c r="C24" s="121">
        <v>1497.2492263672884</v>
      </c>
      <c r="D24" s="122">
        <f t="shared" si="0"/>
        <v>44.284424090831635</v>
      </c>
      <c r="E24" s="67"/>
      <c r="F24" s="67"/>
      <c r="G24" s="67"/>
      <c r="H24" s="67"/>
    </row>
    <row r="25" spans="1:8" x14ac:dyDescent="0.3">
      <c r="A25" s="32" t="s">
        <v>83</v>
      </c>
      <c r="B25" s="121">
        <v>46.520497635552502</v>
      </c>
      <c r="C25" s="121">
        <v>43.120360833140147</v>
      </c>
      <c r="D25" s="122">
        <f t="shared" si="0"/>
        <v>3.4001368024123551</v>
      </c>
      <c r="E25" s="67"/>
      <c r="F25" s="67"/>
      <c r="G25" s="67"/>
      <c r="H25" s="67"/>
    </row>
    <row r="26" spans="1:8" x14ac:dyDescent="0.3">
      <c r="A26" s="32" t="s">
        <v>84</v>
      </c>
      <c r="B26" s="121">
        <v>7920.6942740168597</v>
      </c>
      <c r="C26" s="121">
        <v>7268.1348559587323</v>
      </c>
      <c r="D26" s="122">
        <f t="shared" si="0"/>
        <v>652.55941805812745</v>
      </c>
      <c r="E26" s="67"/>
      <c r="F26" s="67"/>
      <c r="G26" s="67"/>
      <c r="H26" s="67"/>
    </row>
    <row r="27" spans="1:8" x14ac:dyDescent="0.3">
      <c r="A27" s="32" t="s">
        <v>85</v>
      </c>
      <c r="B27" s="121">
        <v>1765.37751458862</v>
      </c>
      <c r="C27" s="121">
        <v>1388.1408918029176</v>
      </c>
      <c r="D27" s="122">
        <f t="shared" si="0"/>
        <v>377.23662278570237</v>
      </c>
      <c r="E27" s="67"/>
      <c r="F27" s="67"/>
      <c r="G27" s="67"/>
      <c r="H27" s="67"/>
    </row>
    <row r="28" spans="1:8" x14ac:dyDescent="0.3">
      <c r="A28" s="31" t="s">
        <v>86</v>
      </c>
      <c r="B28" s="123">
        <v>5320.1234999571298</v>
      </c>
      <c r="C28" s="123">
        <v>4759.0948625403262</v>
      </c>
      <c r="D28" s="120">
        <f t="shared" si="0"/>
        <v>561.02863741680358</v>
      </c>
      <c r="E28" s="67"/>
      <c r="F28" s="67"/>
      <c r="G28" s="67"/>
      <c r="H28" s="67"/>
    </row>
    <row r="29" spans="1:8" x14ac:dyDescent="0.3">
      <c r="A29" s="31" t="s">
        <v>87</v>
      </c>
      <c r="B29" s="123">
        <v>400.84828864915698</v>
      </c>
      <c r="C29" s="123">
        <v>395.17653277419635</v>
      </c>
      <c r="D29" s="120">
        <f t="shared" si="0"/>
        <v>5.6717558749606383</v>
      </c>
      <c r="E29" s="67"/>
      <c r="F29" s="67"/>
      <c r="G29" s="67"/>
      <c r="H29" s="67"/>
    </row>
    <row r="30" spans="1:8" x14ac:dyDescent="0.3">
      <c r="A30" s="31" t="s">
        <v>88</v>
      </c>
      <c r="B30" s="123">
        <v>1654.9093457430399</v>
      </c>
      <c r="C30" s="123">
        <v>1688.3060752614374</v>
      </c>
      <c r="D30" s="120">
        <f t="shared" si="0"/>
        <v>-33.396729518397478</v>
      </c>
      <c r="E30" s="67"/>
      <c r="F30" s="67"/>
      <c r="G30" s="67"/>
      <c r="H30" s="67"/>
    </row>
    <row r="31" spans="1:8" x14ac:dyDescent="0.3">
      <c r="A31" s="33"/>
      <c r="B31" s="124"/>
      <c r="C31" s="124"/>
      <c r="D31" s="125"/>
    </row>
    <row r="32" spans="1:8" x14ac:dyDescent="0.3">
      <c r="A32" s="60" t="s">
        <v>137</v>
      </c>
      <c r="B32" s="117">
        <f>B33+B34+B35+B36+B40+B43</f>
        <v>24444.157634009913</v>
      </c>
      <c r="C32" s="117">
        <v>24780.38072046388</v>
      </c>
      <c r="D32" s="118">
        <f>B32-C32</f>
        <v>-336.22308645396697</v>
      </c>
      <c r="E32" s="67"/>
      <c r="F32" s="67"/>
      <c r="G32" s="67"/>
      <c r="H32" s="67"/>
    </row>
    <row r="33" spans="1:8" x14ac:dyDescent="0.3">
      <c r="A33" s="31" t="s">
        <v>89</v>
      </c>
      <c r="B33" s="123">
        <v>3394.9088174766998</v>
      </c>
      <c r="C33" s="123">
        <v>3541.3222130933646</v>
      </c>
      <c r="D33" s="126">
        <f t="shared" ref="D33:D43" si="1">B33-C33</f>
        <v>-146.41339561666473</v>
      </c>
      <c r="E33" s="67"/>
      <c r="F33" s="67"/>
      <c r="G33" s="67"/>
      <c r="H33" s="67"/>
    </row>
    <row r="34" spans="1:8" x14ac:dyDescent="0.3">
      <c r="A34" s="31" t="s">
        <v>90</v>
      </c>
      <c r="B34" s="123">
        <v>421.36097218018102</v>
      </c>
      <c r="C34" s="123">
        <v>433.87403985309896</v>
      </c>
      <c r="D34" s="126">
        <f t="shared" si="1"/>
        <v>-12.513067672917941</v>
      </c>
      <c r="E34" s="67"/>
      <c r="F34" s="67"/>
      <c r="G34" s="67"/>
      <c r="H34" s="67"/>
    </row>
    <row r="35" spans="1:8" x14ac:dyDescent="0.3">
      <c r="A35" s="31" t="s">
        <v>91</v>
      </c>
      <c r="B35" s="123">
        <v>2570.1639215095902</v>
      </c>
      <c r="C35" s="123">
        <v>2363.5142919694931</v>
      </c>
      <c r="D35" s="126">
        <f t="shared" si="1"/>
        <v>206.64962954009707</v>
      </c>
      <c r="E35" s="67"/>
      <c r="F35" s="67"/>
      <c r="G35" s="67"/>
      <c r="H35" s="67"/>
    </row>
    <row r="36" spans="1:8" x14ac:dyDescent="0.3">
      <c r="A36" s="31" t="s">
        <v>92</v>
      </c>
      <c r="B36" s="127">
        <v>11040.2966623537</v>
      </c>
      <c r="C36" s="127">
        <v>12095.093216693836</v>
      </c>
      <c r="D36" s="126">
        <f t="shared" si="1"/>
        <v>-1054.7965543401369</v>
      </c>
      <c r="E36" s="67"/>
      <c r="F36" s="67"/>
      <c r="G36" s="67"/>
      <c r="H36" s="67"/>
    </row>
    <row r="37" spans="1:8" x14ac:dyDescent="0.3">
      <c r="A37" s="32" t="s">
        <v>87</v>
      </c>
      <c r="B37" s="121">
        <v>997.40285716333199</v>
      </c>
      <c r="C37" s="121">
        <v>1027.1293701079076</v>
      </c>
      <c r="D37" s="128">
        <f t="shared" si="1"/>
        <v>-29.726512944575575</v>
      </c>
      <c r="E37" s="67"/>
      <c r="F37" s="67"/>
      <c r="G37" s="67"/>
      <c r="H37" s="67"/>
    </row>
    <row r="38" spans="1:8" x14ac:dyDescent="0.3">
      <c r="A38" s="32" t="s">
        <v>93</v>
      </c>
      <c r="B38" s="121">
        <v>704.84900131577501</v>
      </c>
      <c r="C38" s="121">
        <v>784.30869157307541</v>
      </c>
      <c r="D38" s="128">
        <f t="shared" si="1"/>
        <v>-79.459690257300394</v>
      </c>
      <c r="E38" s="67"/>
      <c r="F38" s="67"/>
      <c r="G38" s="67"/>
      <c r="H38" s="67"/>
    </row>
    <row r="39" spans="1:8" x14ac:dyDescent="0.3">
      <c r="A39" s="32" t="s">
        <v>94</v>
      </c>
      <c r="B39" s="121">
        <v>9338.0448038745599</v>
      </c>
      <c r="C39" s="121">
        <v>10283.655155012853</v>
      </c>
      <c r="D39" s="128">
        <f t="shared" si="1"/>
        <v>-945.61035113829348</v>
      </c>
      <c r="E39" s="67"/>
      <c r="F39" s="67"/>
      <c r="G39" s="67"/>
      <c r="H39" s="67"/>
    </row>
    <row r="40" spans="1:8" x14ac:dyDescent="0.3">
      <c r="A40" s="31" t="s">
        <v>95</v>
      </c>
      <c r="B40" s="127">
        <v>2145.1130391362599</v>
      </c>
      <c r="C40" s="127">
        <v>2677.0219943424613</v>
      </c>
      <c r="D40" s="126">
        <f t="shared" si="1"/>
        <v>-531.90895520620143</v>
      </c>
      <c r="E40" s="67"/>
      <c r="F40" s="67"/>
      <c r="G40" s="67"/>
      <c r="H40" s="67"/>
    </row>
    <row r="41" spans="1:8" x14ac:dyDescent="0.3">
      <c r="A41" s="32" t="s">
        <v>96</v>
      </c>
      <c r="B41" s="121">
        <v>1459.2654353907401</v>
      </c>
      <c r="C41" s="121">
        <v>2432.8042528273331</v>
      </c>
      <c r="D41" s="128">
        <f t="shared" si="1"/>
        <v>-973.53881743659304</v>
      </c>
      <c r="E41" s="67"/>
      <c r="F41" s="67"/>
      <c r="G41" s="67"/>
      <c r="H41" s="67"/>
    </row>
    <row r="42" spans="1:8" x14ac:dyDescent="0.3">
      <c r="A42" s="32" t="s">
        <v>85</v>
      </c>
      <c r="B42" s="121">
        <v>685.84760374552104</v>
      </c>
      <c r="C42" s="121">
        <v>244.21774151512804</v>
      </c>
      <c r="D42" s="128">
        <f t="shared" si="1"/>
        <v>441.62986223039297</v>
      </c>
      <c r="E42" s="67"/>
      <c r="F42" s="67"/>
      <c r="G42" s="67"/>
      <c r="H42" s="67"/>
    </row>
    <row r="43" spans="1:8" x14ac:dyDescent="0.3">
      <c r="A43" s="31" t="s">
        <v>97</v>
      </c>
      <c r="B43" s="123">
        <v>4872.3142213534802</v>
      </c>
      <c r="C43" s="123">
        <v>3669.5549645116275</v>
      </c>
      <c r="D43" s="126">
        <f t="shared" si="1"/>
        <v>1202.7592568418527</v>
      </c>
      <c r="E43" s="67"/>
      <c r="F43" s="67"/>
      <c r="G43" s="67"/>
      <c r="H43" s="67"/>
    </row>
    <row r="44" spans="1:8" x14ac:dyDescent="0.3">
      <c r="A44" s="31"/>
      <c r="B44" s="129"/>
      <c r="C44" s="129"/>
      <c r="D44" s="122"/>
      <c r="E44" s="67"/>
      <c r="F44" s="67"/>
      <c r="G44" s="67"/>
      <c r="H44" s="67"/>
    </row>
    <row r="45" spans="1:8" x14ac:dyDescent="0.3">
      <c r="A45" s="42" t="s">
        <v>131</v>
      </c>
      <c r="B45" s="130">
        <f>B14+B32</f>
        <v>165027.45606884058</v>
      </c>
      <c r="C45" s="130">
        <f>C14+C32</f>
        <v>160761.56495475411</v>
      </c>
      <c r="D45" s="130">
        <f>D14+D32</f>
        <v>4265.8911140864438</v>
      </c>
      <c r="E45" s="67"/>
      <c r="F45" s="67"/>
      <c r="G45" s="67"/>
      <c r="H45" s="67"/>
    </row>
    <row r="46" spans="1:8" s="37" customFormat="1" x14ac:dyDescent="0.3">
      <c r="A46" s="34"/>
      <c r="B46" s="35"/>
      <c r="C46" s="35"/>
      <c r="D46" s="36"/>
      <c r="E46" s="67"/>
      <c r="F46" s="67"/>
      <c r="G46" s="67"/>
      <c r="H46" s="67"/>
    </row>
    <row r="47" spans="1:8" x14ac:dyDescent="0.3">
      <c r="A47" s="59" t="s">
        <v>98</v>
      </c>
      <c r="B47" s="40" t="s">
        <v>6</v>
      </c>
      <c r="C47" s="40" t="s">
        <v>7</v>
      </c>
      <c r="D47" s="177" t="s">
        <v>138</v>
      </c>
      <c r="E47" s="67"/>
      <c r="F47" s="67"/>
      <c r="G47" s="67"/>
      <c r="H47" s="67"/>
    </row>
    <row r="48" spans="1:8" x14ac:dyDescent="0.3">
      <c r="A48" s="29"/>
      <c r="B48" s="41">
        <v>2026</v>
      </c>
      <c r="C48" s="41">
        <v>2025</v>
      </c>
      <c r="D48" s="177"/>
      <c r="E48" s="67"/>
      <c r="F48" s="67"/>
      <c r="G48" s="67"/>
      <c r="H48" s="67"/>
    </row>
    <row r="49" spans="1:8" x14ac:dyDescent="0.3">
      <c r="A49" s="60" t="s">
        <v>140</v>
      </c>
      <c r="B49" s="131">
        <f>B50+B58+B59</f>
        <v>62968.104930879745</v>
      </c>
      <c r="C49" s="131">
        <v>63419.165181289085</v>
      </c>
      <c r="D49" s="132">
        <f>B49-C49</f>
        <v>-451.06025040934037</v>
      </c>
      <c r="E49" s="67"/>
      <c r="F49" s="67"/>
      <c r="G49" s="67"/>
      <c r="H49" s="67"/>
    </row>
    <row r="50" spans="1:8" x14ac:dyDescent="0.3">
      <c r="A50" s="29" t="s">
        <v>99</v>
      </c>
      <c r="B50" s="133">
        <v>49683.822966708402</v>
      </c>
      <c r="C50" s="133">
        <v>50068.065410726304</v>
      </c>
      <c r="D50" s="134">
        <f t="shared" ref="D50:D92" si="2">B50-C50</f>
        <v>-384.24244401790202</v>
      </c>
      <c r="E50" s="67"/>
      <c r="F50" s="67"/>
      <c r="G50" s="67"/>
      <c r="H50" s="67"/>
    </row>
    <row r="51" spans="1:8" x14ac:dyDescent="0.3">
      <c r="A51" s="32" t="s">
        <v>100</v>
      </c>
      <c r="B51" s="135">
        <v>5068.3842024998503</v>
      </c>
      <c r="C51" s="135">
        <v>5010.9205327998516</v>
      </c>
      <c r="D51" s="136">
        <f t="shared" si="2"/>
        <v>57.463669699998718</v>
      </c>
      <c r="E51" s="67"/>
      <c r="F51" s="67"/>
      <c r="G51" s="67"/>
      <c r="H51" s="67"/>
    </row>
    <row r="52" spans="1:8" x14ac:dyDescent="0.3">
      <c r="A52" s="32" t="s">
        <v>101</v>
      </c>
      <c r="B52" s="135">
        <v>124.93381192599</v>
      </c>
      <c r="C52" s="135">
        <v>219.05840220511826</v>
      </c>
      <c r="D52" s="136">
        <f t="shared" si="2"/>
        <v>-94.124590279128256</v>
      </c>
      <c r="E52" s="67"/>
      <c r="F52" s="67"/>
      <c r="G52" s="67"/>
      <c r="H52" s="67"/>
    </row>
    <row r="53" spans="1:8" x14ac:dyDescent="0.3">
      <c r="A53" s="32" t="s">
        <v>102</v>
      </c>
      <c r="B53" s="135">
        <v>53327.2360164653</v>
      </c>
      <c r="C53" s="135">
        <v>46803.904979191058</v>
      </c>
      <c r="D53" s="136">
        <f t="shared" si="2"/>
        <v>6523.3310372742417</v>
      </c>
      <c r="E53" s="67"/>
      <c r="F53" s="67"/>
      <c r="G53" s="67"/>
      <c r="H53" s="67"/>
    </row>
    <row r="54" spans="1:8" x14ac:dyDescent="0.3">
      <c r="A54" s="32" t="s">
        <v>103</v>
      </c>
      <c r="B54" s="135">
        <v>-5153.4851438878004</v>
      </c>
      <c r="C54" s="135">
        <v>-2550.6164418878002</v>
      </c>
      <c r="D54" s="136">
        <f t="shared" si="2"/>
        <v>-2602.8687020000002</v>
      </c>
      <c r="E54" s="67"/>
      <c r="F54" s="67"/>
      <c r="G54" s="67"/>
      <c r="H54" s="67"/>
    </row>
    <row r="55" spans="1:8" x14ac:dyDescent="0.3">
      <c r="A55" s="32" t="s">
        <v>104</v>
      </c>
      <c r="B55" s="135">
        <v>-5119.2839166476897</v>
      </c>
      <c r="C55" s="135">
        <v>-5700.1834622663791</v>
      </c>
      <c r="D55" s="136">
        <f t="shared" si="2"/>
        <v>580.89954561868944</v>
      </c>
      <c r="E55" s="67"/>
      <c r="F55" s="67"/>
      <c r="G55" s="67"/>
      <c r="H55" s="67"/>
    </row>
    <row r="56" spans="1:8" x14ac:dyDescent="0.3">
      <c r="A56" s="166" t="s">
        <v>132</v>
      </c>
      <c r="B56" s="167">
        <v>-275.28848959999999</v>
      </c>
      <c r="C56" s="167">
        <v>0</v>
      </c>
      <c r="D56" s="168">
        <v>-275.28848959999999</v>
      </c>
      <c r="E56" s="67"/>
      <c r="F56" s="67"/>
      <c r="G56" s="67"/>
      <c r="H56" s="67"/>
    </row>
    <row r="57" spans="1:8" x14ac:dyDescent="0.3">
      <c r="A57" s="166" t="s">
        <v>105</v>
      </c>
      <c r="B57" s="169">
        <v>1711.3264859527801</v>
      </c>
      <c r="C57" s="169">
        <v>6284.9814006844608</v>
      </c>
      <c r="D57" s="168">
        <f t="shared" si="2"/>
        <v>-4573.6549147316809</v>
      </c>
      <c r="E57" s="67"/>
      <c r="F57" s="67"/>
      <c r="G57" s="67"/>
      <c r="H57" s="67"/>
    </row>
    <row r="58" spans="1:8" x14ac:dyDescent="0.3">
      <c r="A58" s="29" t="s">
        <v>106</v>
      </c>
      <c r="B58" s="133">
        <v>3434.28196417134</v>
      </c>
      <c r="C58" s="137">
        <v>4101.0997705627824</v>
      </c>
      <c r="D58" s="134">
        <f t="shared" si="2"/>
        <v>-666.81780639144245</v>
      </c>
      <c r="E58" s="67"/>
      <c r="F58" s="67"/>
      <c r="G58" s="67"/>
      <c r="H58" s="67"/>
    </row>
    <row r="59" spans="1:8" s="38" customFormat="1" x14ac:dyDescent="0.3">
      <c r="A59" s="29" t="s">
        <v>107</v>
      </c>
      <c r="B59" s="133">
        <v>9850</v>
      </c>
      <c r="C59" s="133">
        <v>9250</v>
      </c>
      <c r="D59" s="134">
        <f t="shared" si="2"/>
        <v>600</v>
      </c>
      <c r="E59" s="67"/>
      <c r="F59" s="67"/>
      <c r="G59" s="67"/>
      <c r="H59" s="67"/>
    </row>
    <row r="60" spans="1:8" s="38" customFormat="1" x14ac:dyDescent="0.3">
      <c r="A60" s="29"/>
      <c r="B60" s="138"/>
      <c r="C60" s="138"/>
      <c r="D60" s="134"/>
      <c r="E60" s="67"/>
      <c r="F60" s="67"/>
      <c r="G60" s="67"/>
      <c r="H60" s="67"/>
    </row>
    <row r="61" spans="1:8" x14ac:dyDescent="0.3">
      <c r="A61" s="60" t="s">
        <v>108</v>
      </c>
      <c r="B61" s="131">
        <f>B62+B63+B64+B67+B73+B74+B75</f>
        <v>72311.749440742569</v>
      </c>
      <c r="C61" s="131">
        <v>68999.611981477385</v>
      </c>
      <c r="D61" s="132">
        <f t="shared" si="2"/>
        <v>3312.1374592651846</v>
      </c>
      <c r="E61" s="67"/>
      <c r="F61" s="67"/>
      <c r="G61" s="67"/>
      <c r="H61" s="67"/>
    </row>
    <row r="62" spans="1:8" x14ac:dyDescent="0.3">
      <c r="A62" s="29" t="s">
        <v>109</v>
      </c>
      <c r="B62" s="139">
        <v>1184.4234067299501</v>
      </c>
      <c r="C62" s="139">
        <v>1190.8799174589058</v>
      </c>
      <c r="D62" s="134">
        <f t="shared" si="2"/>
        <v>-6.4565107289556636</v>
      </c>
      <c r="E62" s="67"/>
      <c r="F62" s="67"/>
      <c r="G62" s="67"/>
      <c r="H62" s="67"/>
    </row>
    <row r="63" spans="1:8" x14ac:dyDescent="0.3">
      <c r="A63" s="29" t="s">
        <v>110</v>
      </c>
      <c r="B63" s="139">
        <v>6987.28761354361</v>
      </c>
      <c r="C63" s="139">
        <v>6861.4404272447464</v>
      </c>
      <c r="D63" s="134">
        <f t="shared" si="2"/>
        <v>125.84718629886356</v>
      </c>
      <c r="E63" s="67"/>
      <c r="F63" s="67"/>
      <c r="G63" s="67"/>
      <c r="H63" s="67"/>
    </row>
    <row r="64" spans="1:8" s="38" customFormat="1" x14ac:dyDescent="0.3">
      <c r="A64" s="29" t="s">
        <v>111</v>
      </c>
      <c r="B64" s="133">
        <v>4187.2080064002203</v>
      </c>
      <c r="C64" s="133">
        <v>4279.031103849853</v>
      </c>
      <c r="D64" s="134">
        <f t="shared" si="2"/>
        <v>-91.823097449632769</v>
      </c>
      <c r="E64" s="67"/>
      <c r="F64" s="67"/>
      <c r="G64" s="67"/>
      <c r="H64" s="67"/>
    </row>
    <row r="65" spans="1:8" x14ac:dyDescent="0.3">
      <c r="A65" s="32" t="s">
        <v>112</v>
      </c>
      <c r="B65" s="135">
        <v>1003.2636896714</v>
      </c>
      <c r="C65" s="135">
        <v>1022.2317474029439</v>
      </c>
      <c r="D65" s="136">
        <f t="shared" si="2"/>
        <v>-18.968057731543922</v>
      </c>
      <c r="E65" s="67"/>
      <c r="F65" s="67"/>
      <c r="G65" s="67"/>
      <c r="H65" s="67"/>
    </row>
    <row r="66" spans="1:8" x14ac:dyDescent="0.3">
      <c r="A66" s="32" t="s">
        <v>113</v>
      </c>
      <c r="B66" s="135">
        <v>3183.94431672883</v>
      </c>
      <c r="C66" s="135">
        <v>3256.7993564469093</v>
      </c>
      <c r="D66" s="136">
        <f t="shared" si="2"/>
        <v>-72.855039718079297</v>
      </c>
      <c r="E66" s="67"/>
      <c r="F66" s="67"/>
      <c r="G66" s="67"/>
      <c r="H66" s="67"/>
    </row>
    <row r="67" spans="1:8" s="38" customFormat="1" x14ac:dyDescent="0.3">
      <c r="A67" s="29" t="s">
        <v>114</v>
      </c>
      <c r="B67" s="133">
        <v>50940.414110115104</v>
      </c>
      <c r="C67" s="133">
        <v>48024.257115380584</v>
      </c>
      <c r="D67" s="134">
        <f t="shared" si="2"/>
        <v>2916.1569947345197</v>
      </c>
      <c r="E67" s="67"/>
      <c r="F67" s="67"/>
      <c r="G67" s="67"/>
      <c r="H67" s="67"/>
    </row>
    <row r="68" spans="1:8" s="38" customFormat="1" x14ac:dyDescent="0.3">
      <c r="A68" s="32" t="s">
        <v>115</v>
      </c>
      <c r="B68" s="135">
        <v>44427.308718466498</v>
      </c>
      <c r="C68" s="135">
        <v>42159.511567196081</v>
      </c>
      <c r="D68" s="136">
        <f t="shared" si="2"/>
        <v>2267.7971512704171</v>
      </c>
      <c r="E68" s="67"/>
      <c r="F68" s="67"/>
      <c r="G68" s="67"/>
      <c r="H68" s="67"/>
    </row>
    <row r="69" spans="1:8" s="38" customFormat="1" x14ac:dyDescent="0.3">
      <c r="A69" s="32" t="s">
        <v>116</v>
      </c>
      <c r="B69" s="135">
        <v>600.32667928114097</v>
      </c>
      <c r="C69" s="135">
        <v>552.66996571086713</v>
      </c>
      <c r="D69" s="136">
        <f t="shared" si="2"/>
        <v>47.656713570273837</v>
      </c>
      <c r="E69" s="67"/>
      <c r="F69" s="67"/>
      <c r="G69" s="67"/>
      <c r="H69" s="67"/>
    </row>
    <row r="70" spans="1:8" s="38" customFormat="1" x14ac:dyDescent="0.3">
      <c r="A70" s="32" t="s">
        <v>117</v>
      </c>
      <c r="B70" s="135">
        <v>2472.6351852074499</v>
      </c>
      <c r="C70" s="135">
        <v>2415.3635855347334</v>
      </c>
      <c r="D70" s="136">
        <f t="shared" si="2"/>
        <v>57.271599672716548</v>
      </c>
      <c r="E70" s="67"/>
      <c r="F70" s="67"/>
      <c r="G70" s="67"/>
      <c r="H70" s="67"/>
    </row>
    <row r="71" spans="1:8" s="38" customFormat="1" x14ac:dyDescent="0.3">
      <c r="A71" s="32" t="s">
        <v>85</v>
      </c>
      <c r="B71" s="135">
        <v>2072.32856242547</v>
      </c>
      <c r="C71" s="135">
        <v>1624.051164619754</v>
      </c>
      <c r="D71" s="136">
        <f t="shared" si="2"/>
        <v>448.27739780571596</v>
      </c>
      <c r="E71" s="67"/>
      <c r="F71" s="67"/>
      <c r="G71" s="67"/>
      <c r="H71" s="67"/>
    </row>
    <row r="72" spans="1:8" s="38" customFormat="1" x14ac:dyDescent="0.3">
      <c r="A72" s="32" t="s">
        <v>118</v>
      </c>
      <c r="B72" s="135">
        <v>1367.8149647345699</v>
      </c>
      <c r="C72" s="135">
        <v>1272.660832319146</v>
      </c>
      <c r="D72" s="136">
        <f t="shared" si="2"/>
        <v>95.154132415423874</v>
      </c>
      <c r="E72" s="67"/>
      <c r="F72" s="67"/>
      <c r="G72" s="67"/>
      <c r="H72" s="67"/>
    </row>
    <row r="73" spans="1:8" s="38" customFormat="1" x14ac:dyDescent="0.3">
      <c r="A73" s="29" t="s">
        <v>119</v>
      </c>
      <c r="B73" s="139">
        <v>228.97074309158501</v>
      </c>
      <c r="C73" s="139">
        <v>234.5639175666681</v>
      </c>
      <c r="D73" s="134">
        <f t="shared" si="2"/>
        <v>-5.5931744750830887</v>
      </c>
      <c r="E73" s="67"/>
      <c r="F73" s="67"/>
      <c r="G73" s="67"/>
      <c r="H73" s="67"/>
    </row>
    <row r="74" spans="1:8" s="38" customFormat="1" x14ac:dyDescent="0.3">
      <c r="A74" s="29" t="s">
        <v>120</v>
      </c>
      <c r="B74" s="139">
        <v>433.26425189671698</v>
      </c>
      <c r="C74" s="139">
        <v>414.49433982435909</v>
      </c>
      <c r="D74" s="134">
        <f t="shared" si="2"/>
        <v>18.769912072357897</v>
      </c>
      <c r="E74" s="67"/>
      <c r="F74" s="67"/>
      <c r="G74" s="67"/>
      <c r="H74" s="67"/>
    </row>
    <row r="75" spans="1:8" x14ac:dyDescent="0.3">
      <c r="A75" s="29" t="s">
        <v>121</v>
      </c>
      <c r="B75" s="139">
        <v>8350.1813089653806</v>
      </c>
      <c r="C75" s="139">
        <v>7994.9451601522633</v>
      </c>
      <c r="D75" s="134">
        <f t="shared" si="2"/>
        <v>355.23614881311732</v>
      </c>
      <c r="E75" s="67"/>
      <c r="F75" s="67"/>
      <c r="G75" s="67"/>
      <c r="H75" s="67"/>
    </row>
    <row r="76" spans="1:8" x14ac:dyDescent="0.3">
      <c r="A76" s="29"/>
      <c r="B76" s="139"/>
      <c r="C76" s="139"/>
      <c r="D76" s="134"/>
      <c r="E76" s="67"/>
      <c r="F76" s="67"/>
      <c r="G76" s="67"/>
      <c r="H76" s="67"/>
    </row>
    <row r="77" spans="1:8" x14ac:dyDescent="0.3">
      <c r="A77" s="60" t="s">
        <v>122</v>
      </c>
      <c r="B77" s="140">
        <f>B78+B79+B82+B89</f>
        <v>29747.601696498077</v>
      </c>
      <c r="C77" s="140">
        <v>28342.787830361547</v>
      </c>
      <c r="D77" s="132">
        <f t="shared" si="2"/>
        <v>1404.8138661365301</v>
      </c>
      <c r="E77" s="67"/>
      <c r="F77" s="67"/>
      <c r="G77" s="67"/>
      <c r="H77" s="67"/>
    </row>
    <row r="78" spans="1:8" x14ac:dyDescent="0.3">
      <c r="A78" s="29" t="s">
        <v>123</v>
      </c>
      <c r="B78" s="133">
        <v>823.71571956078196</v>
      </c>
      <c r="C78" s="133">
        <v>941.93293952918691</v>
      </c>
      <c r="D78" s="134">
        <f t="shared" si="2"/>
        <v>-118.21721996840495</v>
      </c>
      <c r="E78" s="67"/>
      <c r="F78" s="67"/>
      <c r="G78" s="67"/>
      <c r="H78" s="67"/>
    </row>
    <row r="79" spans="1:8" x14ac:dyDescent="0.3">
      <c r="A79" s="29" t="s">
        <v>111</v>
      </c>
      <c r="B79" s="133">
        <v>946.43192214381497</v>
      </c>
      <c r="C79" s="133">
        <v>753.30772147280231</v>
      </c>
      <c r="D79" s="134">
        <f t="shared" si="2"/>
        <v>193.12420067101266</v>
      </c>
      <c r="E79" s="67"/>
      <c r="F79" s="67"/>
      <c r="G79" s="67"/>
      <c r="H79" s="67"/>
    </row>
    <row r="80" spans="1:8" s="38" customFormat="1" ht="14.25" customHeight="1" x14ac:dyDescent="0.3">
      <c r="A80" s="32" t="s">
        <v>112</v>
      </c>
      <c r="B80" s="135">
        <v>16.210244797803199</v>
      </c>
      <c r="C80" s="135">
        <v>15.972742093693499</v>
      </c>
      <c r="D80" s="136">
        <f t="shared" si="2"/>
        <v>0.23750270410969954</v>
      </c>
      <c r="E80" s="67"/>
      <c r="F80" s="67"/>
      <c r="G80" s="67"/>
      <c r="H80" s="67"/>
    </row>
    <row r="81" spans="1:8" x14ac:dyDescent="0.3">
      <c r="A81" s="32" t="s">
        <v>113</v>
      </c>
      <c r="B81" s="135">
        <v>930.22167734601203</v>
      </c>
      <c r="C81" s="135">
        <v>737.33497937910886</v>
      </c>
      <c r="D81" s="136">
        <f t="shared" si="2"/>
        <v>192.88669796690317</v>
      </c>
      <c r="E81" s="67"/>
      <c r="F81" s="67"/>
      <c r="G81" s="67"/>
      <c r="H81" s="67"/>
    </row>
    <row r="82" spans="1:8" x14ac:dyDescent="0.3">
      <c r="A82" s="29" t="s">
        <v>124</v>
      </c>
      <c r="B82" s="133">
        <v>24899.9845668788</v>
      </c>
      <c r="C82" s="133">
        <v>23693.660330659597</v>
      </c>
      <c r="D82" s="134">
        <f t="shared" si="2"/>
        <v>1206.3242362192032</v>
      </c>
      <c r="E82" s="67"/>
      <c r="F82" s="67"/>
      <c r="G82" s="67"/>
      <c r="H82" s="67"/>
    </row>
    <row r="83" spans="1:8" x14ac:dyDescent="0.3">
      <c r="A83" s="32" t="s">
        <v>115</v>
      </c>
      <c r="B83" s="135">
        <v>12669.5890374471</v>
      </c>
      <c r="C83" s="135">
        <v>11930.705011776217</v>
      </c>
      <c r="D83" s="136">
        <f t="shared" si="2"/>
        <v>738.88402567088269</v>
      </c>
      <c r="E83" s="67"/>
      <c r="F83" s="67"/>
      <c r="G83" s="67"/>
      <c r="H83" s="67"/>
    </row>
    <row r="84" spans="1:8" x14ac:dyDescent="0.3">
      <c r="A84" s="32" t="s">
        <v>116</v>
      </c>
      <c r="B84" s="135">
        <v>92.056110028653293</v>
      </c>
      <c r="C84" s="135">
        <v>138.5477781404046</v>
      </c>
      <c r="D84" s="136">
        <f t="shared" si="2"/>
        <v>-46.491668111751309</v>
      </c>
      <c r="E84" s="67"/>
      <c r="F84" s="67"/>
      <c r="G84" s="67"/>
      <c r="H84" s="67"/>
    </row>
    <row r="85" spans="1:8" x14ac:dyDescent="0.3">
      <c r="A85" s="32" t="s">
        <v>85</v>
      </c>
      <c r="B85" s="135">
        <v>1045.4151108972201</v>
      </c>
      <c r="C85" s="135">
        <v>373.67388075383923</v>
      </c>
      <c r="D85" s="136">
        <f t="shared" si="2"/>
        <v>671.74123014338079</v>
      </c>
      <c r="E85" s="67"/>
      <c r="F85" s="67"/>
      <c r="G85" s="67"/>
      <c r="H85" s="67"/>
    </row>
    <row r="86" spans="1:8" x14ac:dyDescent="0.3">
      <c r="A86" s="32" t="s">
        <v>117</v>
      </c>
      <c r="B86" s="135">
        <v>176.50563715858999</v>
      </c>
      <c r="C86" s="135">
        <v>178.19443646189649</v>
      </c>
      <c r="D86" s="136">
        <f t="shared" si="2"/>
        <v>-1.6887993033064959</v>
      </c>
      <c r="E86" s="67"/>
      <c r="F86" s="67"/>
      <c r="G86" s="67"/>
      <c r="H86" s="67"/>
    </row>
    <row r="87" spans="1:8" x14ac:dyDescent="0.3">
      <c r="A87" s="32" t="s">
        <v>125</v>
      </c>
      <c r="B87" s="135">
        <v>5607.5117390932901</v>
      </c>
      <c r="C87" s="135">
        <v>6463.4268368922685</v>
      </c>
      <c r="D87" s="136">
        <f t="shared" si="2"/>
        <v>-855.91509779897842</v>
      </c>
      <c r="E87" s="67"/>
      <c r="F87" s="67"/>
      <c r="G87" s="67"/>
      <c r="H87" s="67"/>
    </row>
    <row r="88" spans="1:8" x14ac:dyDescent="0.3">
      <c r="A88" s="32" t="s">
        <v>118</v>
      </c>
      <c r="B88" s="135">
        <v>5308.9069322538899</v>
      </c>
      <c r="C88" s="135">
        <v>4609.1123866349699</v>
      </c>
      <c r="D88" s="136">
        <f t="shared" si="2"/>
        <v>699.79454561891998</v>
      </c>
      <c r="E88" s="67"/>
      <c r="F88" s="67"/>
      <c r="G88" s="67"/>
      <c r="H88" s="67"/>
    </row>
    <row r="89" spans="1:8" x14ac:dyDescent="0.3">
      <c r="A89" s="29" t="s">
        <v>126</v>
      </c>
      <c r="B89" s="133">
        <v>3077.46948791468</v>
      </c>
      <c r="C89" s="133">
        <v>2953.8868386999611</v>
      </c>
      <c r="D89" s="134">
        <f t="shared" si="2"/>
        <v>123.58264921471891</v>
      </c>
      <c r="E89" s="67"/>
      <c r="F89" s="67"/>
      <c r="G89" s="67"/>
      <c r="H89" s="67"/>
    </row>
    <row r="90" spans="1:8" x14ac:dyDescent="0.3">
      <c r="A90" s="32" t="s">
        <v>127</v>
      </c>
      <c r="B90" s="135">
        <v>379.30995497824603</v>
      </c>
      <c r="C90" s="135">
        <v>288.80153881154661</v>
      </c>
      <c r="D90" s="136">
        <f t="shared" si="2"/>
        <v>90.508416166699419</v>
      </c>
      <c r="E90" s="67"/>
      <c r="F90" s="67"/>
      <c r="G90" s="67"/>
      <c r="H90" s="67"/>
    </row>
    <row r="91" spans="1:8" x14ac:dyDescent="0.3">
      <c r="A91" s="32" t="s">
        <v>128</v>
      </c>
      <c r="B91" s="135">
        <v>1563.92126159295</v>
      </c>
      <c r="C91" s="135">
        <v>1475.49944164014</v>
      </c>
      <c r="D91" s="136">
        <f t="shared" si="2"/>
        <v>88.421819952809983</v>
      </c>
      <c r="E91" s="67"/>
      <c r="F91" s="67"/>
      <c r="G91" s="67"/>
      <c r="H91" s="67"/>
    </row>
    <row r="92" spans="1:8" x14ac:dyDescent="0.3">
      <c r="A92" s="32" t="s">
        <v>129</v>
      </c>
      <c r="B92" s="135">
        <v>1134.2382713434899</v>
      </c>
      <c r="C92" s="135">
        <v>1189.5858582482745</v>
      </c>
      <c r="D92" s="136">
        <f t="shared" si="2"/>
        <v>-55.347586904784521</v>
      </c>
      <c r="E92" s="67"/>
      <c r="F92" s="67"/>
      <c r="G92" s="67"/>
      <c r="H92" s="67"/>
    </row>
    <row r="93" spans="1:8" x14ac:dyDescent="0.3">
      <c r="A93" s="32"/>
      <c r="B93" s="138"/>
      <c r="C93" s="138"/>
      <c r="D93" s="141"/>
      <c r="E93" s="67"/>
      <c r="F93" s="67"/>
      <c r="G93" s="67"/>
      <c r="H93" s="67"/>
    </row>
    <row r="94" spans="1:8" x14ac:dyDescent="0.3">
      <c r="A94" s="42" t="s">
        <v>130</v>
      </c>
      <c r="B94" s="142">
        <f>+B49+B61+B77</f>
        <v>165027.4560681204</v>
      </c>
      <c r="C94" s="142">
        <f>+C49+C61+C77</f>
        <v>160761.56499312801</v>
      </c>
      <c r="D94" s="142">
        <f>+D49+D61+D77</f>
        <v>4265.8910749923743</v>
      </c>
      <c r="E94" s="67"/>
      <c r="F94" s="67"/>
      <c r="G94" s="67"/>
      <c r="H94" s="67"/>
    </row>
    <row r="96" spans="1:8" x14ac:dyDescent="0.3">
      <c r="B96" s="39"/>
      <c r="C96" s="39"/>
      <c r="D96" s="39"/>
    </row>
  </sheetData>
  <mergeCells count="2">
    <mergeCell ref="D11:D12"/>
    <mergeCell ref="D47:D48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&amp;C&amp;1#&amp;"Calibri"&amp;12&amp;K008000Internal Use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2:K50"/>
  <sheetViews>
    <sheetView showGridLines="0" zoomScaleNormal="100" workbookViewId="0"/>
  </sheetViews>
  <sheetFormatPr baseColWidth="10" defaultColWidth="11.453125" defaultRowHeight="13" x14ac:dyDescent="0.3"/>
  <cols>
    <col min="1" max="1" width="33.453125" style="1" bestFit="1" customWidth="1"/>
    <col min="2" max="2" width="15.54296875" style="1" bestFit="1" customWidth="1"/>
    <col min="3" max="3" width="15.453125" style="1" bestFit="1" customWidth="1"/>
    <col min="4" max="4" width="15.453125" style="1" customWidth="1"/>
    <col min="5" max="16384" width="11.453125" style="1"/>
  </cols>
  <sheetData>
    <row r="2" spans="1:11" ht="12.75" customHeight="1" x14ac:dyDescent="0.3"/>
    <row r="3" spans="1:11" ht="12.75" customHeight="1" x14ac:dyDescent="0.3"/>
    <row r="4" spans="1:11" ht="12.75" customHeight="1" x14ac:dyDescent="0.3"/>
    <row r="5" spans="1:11" ht="14.5" x14ac:dyDescent="0.35">
      <c r="A5" s="48"/>
      <c r="B5" s="49" t="s">
        <v>11</v>
      </c>
      <c r="C5" s="48"/>
    </row>
    <row r="6" spans="1:11" ht="14.5" x14ac:dyDescent="0.35">
      <c r="A6" s="48"/>
      <c r="B6" s="52" t="s">
        <v>133</v>
      </c>
      <c r="C6" s="48"/>
    </row>
    <row r="7" spans="1:11" ht="14.5" x14ac:dyDescent="0.35">
      <c r="A7" s="48"/>
      <c r="B7" s="49" t="s">
        <v>9</v>
      </c>
      <c r="C7" s="48"/>
    </row>
    <row r="8" spans="1:11" x14ac:dyDescent="0.3">
      <c r="B8" s="9"/>
      <c r="E8" s="88" t="s">
        <v>136</v>
      </c>
    </row>
    <row r="9" spans="1:11" x14ac:dyDescent="0.3">
      <c r="A9" s="101" t="s">
        <v>133</v>
      </c>
      <c r="B9" s="56" t="s">
        <v>44</v>
      </c>
      <c r="C9" s="56" t="s">
        <v>45</v>
      </c>
      <c r="D9" s="56" t="s">
        <v>46</v>
      </c>
      <c r="E9" s="56" t="s">
        <v>47</v>
      </c>
    </row>
    <row r="10" spans="1:11" x14ac:dyDescent="0.3">
      <c r="A10" s="10" t="s">
        <v>67</v>
      </c>
      <c r="B10" s="113">
        <v>522.24957367499997</v>
      </c>
      <c r="C10" s="113">
        <v>715.3395533347383</v>
      </c>
      <c r="D10" s="113">
        <v>2134.6285968334196</v>
      </c>
      <c r="E10" s="113">
        <v>2274.0030543303942</v>
      </c>
      <c r="F10" s="64"/>
      <c r="G10" s="64"/>
      <c r="H10" s="64"/>
      <c r="I10" s="64"/>
      <c r="J10" s="64"/>
      <c r="K10" s="64"/>
    </row>
    <row r="11" spans="1:11" x14ac:dyDescent="0.3">
      <c r="A11" s="10" t="s">
        <v>68</v>
      </c>
      <c r="B11" s="113">
        <v>-0.54683067500000004</v>
      </c>
      <c r="C11" s="113">
        <v>-16.593895155700103</v>
      </c>
      <c r="D11" s="113">
        <v>-943.34083230013823</v>
      </c>
      <c r="E11" s="113">
        <v>-1505.8403267862902</v>
      </c>
      <c r="F11" s="64"/>
      <c r="G11" s="64"/>
      <c r="H11" s="64"/>
      <c r="I11" s="64"/>
      <c r="J11" s="64"/>
      <c r="K11" s="64"/>
    </row>
    <row r="12" spans="1:11" x14ac:dyDescent="0.3">
      <c r="A12" s="45" t="s">
        <v>19</v>
      </c>
      <c r="B12" s="149">
        <v>521.70274300000005</v>
      </c>
      <c r="C12" s="149">
        <v>698.74565817903806</v>
      </c>
      <c r="D12" s="149">
        <v>1191.2877645332815</v>
      </c>
      <c r="E12" s="149">
        <v>768.1627275441042</v>
      </c>
      <c r="F12" s="64"/>
      <c r="G12" s="64"/>
      <c r="H12" s="64"/>
      <c r="I12" s="64"/>
      <c r="J12" s="64"/>
      <c r="K12" s="64"/>
    </row>
    <row r="13" spans="1:11" x14ac:dyDescent="0.3">
      <c r="A13" s="10" t="s">
        <v>20</v>
      </c>
      <c r="B13" s="113">
        <v>-68.134324864999982</v>
      </c>
      <c r="C13" s="113">
        <v>-141.2515167618551</v>
      </c>
      <c r="D13" s="113">
        <v>-363.42430144421201</v>
      </c>
      <c r="E13" s="113">
        <v>-174.8311513285233</v>
      </c>
      <c r="F13" s="64"/>
      <c r="G13" s="64"/>
      <c r="H13" s="64"/>
      <c r="I13" s="64"/>
      <c r="J13" s="64"/>
      <c r="K13" s="64"/>
    </row>
    <row r="14" spans="1:11" x14ac:dyDescent="0.3">
      <c r="A14" s="11" t="s">
        <v>21</v>
      </c>
      <c r="B14" s="150">
        <v>-79.12638097</v>
      </c>
      <c r="C14" s="150">
        <v>-177.0978229933562</v>
      </c>
      <c r="D14" s="150">
        <v>-266.96514839847657</v>
      </c>
      <c r="E14" s="150">
        <v>-119.79702950119248</v>
      </c>
      <c r="F14" s="64"/>
      <c r="G14" s="64"/>
      <c r="H14" s="64"/>
      <c r="I14" s="64"/>
      <c r="J14" s="64"/>
      <c r="K14" s="64"/>
    </row>
    <row r="15" spans="1:11" x14ac:dyDescent="0.3">
      <c r="A15" s="11" t="s">
        <v>22</v>
      </c>
      <c r="B15" s="150">
        <v>34.788794799999998</v>
      </c>
      <c r="C15" s="150">
        <v>114.6347059735791</v>
      </c>
      <c r="D15" s="150">
        <v>90.994720146880113</v>
      </c>
      <c r="E15" s="150">
        <v>0</v>
      </c>
      <c r="F15" s="64"/>
      <c r="G15" s="64"/>
      <c r="H15" s="64"/>
      <c r="I15" s="64"/>
      <c r="J15" s="64"/>
      <c r="K15" s="64"/>
    </row>
    <row r="16" spans="1:11" x14ac:dyDescent="0.3">
      <c r="A16" s="11" t="s">
        <v>23</v>
      </c>
      <c r="B16" s="150">
        <v>-81.011061855000008</v>
      </c>
      <c r="C16" s="150">
        <v>-119.59454058693049</v>
      </c>
      <c r="D16" s="150">
        <v>-218.95179970997043</v>
      </c>
      <c r="E16" s="150">
        <v>-102.07273031865751</v>
      </c>
      <c r="F16" s="64"/>
      <c r="G16" s="64"/>
      <c r="H16" s="64"/>
      <c r="I16" s="64"/>
      <c r="J16" s="64"/>
      <c r="K16" s="64"/>
    </row>
    <row r="17" spans="1:11" x14ac:dyDescent="0.3">
      <c r="A17" s="11" t="s">
        <v>24</v>
      </c>
      <c r="B17" s="150">
        <v>57.214323159999999</v>
      </c>
      <c r="C17" s="150">
        <v>40.806140844852493</v>
      </c>
      <c r="D17" s="150">
        <v>31.497926517354898</v>
      </c>
      <c r="E17" s="150">
        <v>47.038608491326698</v>
      </c>
      <c r="F17" s="64"/>
      <c r="G17" s="64"/>
      <c r="H17" s="64"/>
      <c r="I17" s="64"/>
      <c r="J17" s="64"/>
      <c r="K17" s="64"/>
    </row>
    <row r="18" spans="1:11" x14ac:dyDescent="0.3">
      <c r="A18" s="10" t="s">
        <v>25</v>
      </c>
      <c r="B18" s="150">
        <v>-27.910482434999999</v>
      </c>
      <c r="C18" s="150">
        <v>-44.033414578474201</v>
      </c>
      <c r="D18" s="150">
        <v>-309.07393889025485</v>
      </c>
      <c r="E18" s="150">
        <v>-3.7143749742050001</v>
      </c>
      <c r="F18" s="64"/>
      <c r="G18" s="64"/>
      <c r="H18" s="64"/>
      <c r="I18" s="64"/>
      <c r="J18" s="64"/>
      <c r="K18" s="64"/>
    </row>
    <row r="19" spans="1:11" x14ac:dyDescent="0.3">
      <c r="A19" s="45" t="s">
        <v>1</v>
      </c>
      <c r="B19" s="149">
        <v>425.6579357</v>
      </c>
      <c r="C19" s="149">
        <v>513.46072683870875</v>
      </c>
      <c r="D19" s="149">
        <v>518.78952419881466</v>
      </c>
      <c r="E19" s="149">
        <v>589.61720124137582</v>
      </c>
      <c r="F19" s="64"/>
      <c r="G19" s="64"/>
      <c r="H19" s="64"/>
      <c r="I19" s="64"/>
      <c r="J19" s="64"/>
      <c r="K19" s="64"/>
    </row>
    <row r="20" spans="1:11" x14ac:dyDescent="0.3">
      <c r="A20" s="10" t="s">
        <v>69</v>
      </c>
      <c r="B20" s="113">
        <v>-182.66763722000002</v>
      </c>
      <c r="C20" s="113">
        <v>-147.71414508958179</v>
      </c>
      <c r="D20" s="113">
        <v>-222.5596980469636</v>
      </c>
      <c r="E20" s="113">
        <v>-149.1730618462627</v>
      </c>
      <c r="F20" s="64"/>
      <c r="G20" s="64"/>
      <c r="H20" s="64"/>
      <c r="I20" s="64"/>
      <c r="J20" s="64"/>
      <c r="K20" s="64"/>
    </row>
    <row r="21" spans="1:11" x14ac:dyDescent="0.3">
      <c r="A21" s="45" t="s">
        <v>27</v>
      </c>
      <c r="B21" s="149">
        <v>242.99029848000001</v>
      </c>
      <c r="C21" s="149">
        <v>365.74658174912696</v>
      </c>
      <c r="D21" s="149">
        <v>296.22982615185111</v>
      </c>
      <c r="E21" s="149">
        <v>440.44413939511321</v>
      </c>
      <c r="F21" s="64"/>
      <c r="G21" s="64"/>
      <c r="H21" s="64"/>
      <c r="I21" s="64"/>
      <c r="J21" s="64"/>
      <c r="K21" s="64"/>
    </row>
    <row r="22" spans="1:11" x14ac:dyDescent="0.3">
      <c r="A22" s="10" t="s">
        <v>70</v>
      </c>
      <c r="B22" s="113">
        <v>-16.294348514999999</v>
      </c>
      <c r="C22" s="113">
        <v>-131.67114377985732</v>
      </c>
      <c r="D22" s="113">
        <v>-55.742990705483891</v>
      </c>
      <c r="E22" s="113">
        <v>-268.02385449796856</v>
      </c>
      <c r="F22" s="64"/>
      <c r="G22" s="64"/>
      <c r="H22" s="64"/>
      <c r="I22" s="64"/>
      <c r="J22" s="64"/>
      <c r="K22" s="64"/>
    </row>
    <row r="23" spans="1:11" x14ac:dyDescent="0.3">
      <c r="A23" s="10" t="s">
        <v>71</v>
      </c>
      <c r="B23" s="113">
        <v>0</v>
      </c>
      <c r="C23" s="150">
        <v>0.208477905948</v>
      </c>
      <c r="D23" s="113">
        <v>5.8263197830712006</v>
      </c>
      <c r="E23" s="150">
        <v>3.3178709695699</v>
      </c>
      <c r="F23" s="64"/>
      <c r="G23" s="64"/>
      <c r="H23" s="64"/>
      <c r="I23" s="64"/>
      <c r="J23" s="64"/>
      <c r="K23" s="64"/>
    </row>
    <row r="24" spans="1:11" x14ac:dyDescent="0.3">
      <c r="A24" s="45" t="s">
        <v>72</v>
      </c>
      <c r="B24" s="149">
        <v>226.69594996500001</v>
      </c>
      <c r="C24" s="149">
        <v>234.2839158752177</v>
      </c>
      <c r="D24" s="149">
        <v>246.31315522943839</v>
      </c>
      <c r="E24" s="149">
        <v>175.73815586671452</v>
      </c>
      <c r="F24" s="64"/>
      <c r="G24" s="64"/>
      <c r="H24" s="64"/>
      <c r="I24" s="64"/>
      <c r="J24" s="64"/>
      <c r="K24" s="64"/>
    </row>
    <row r="25" spans="1:11" x14ac:dyDescent="0.3">
      <c r="A25" s="10" t="s">
        <v>73</v>
      </c>
      <c r="B25" s="113">
        <v>-31.112913877380002</v>
      </c>
      <c r="C25" s="113">
        <v>-68.044051081928501</v>
      </c>
      <c r="D25" s="113">
        <v>-65.804073453997106</v>
      </c>
      <c r="E25" s="113">
        <v>-50.8049373568658</v>
      </c>
      <c r="F25" s="64"/>
      <c r="G25" s="64"/>
      <c r="H25" s="64"/>
      <c r="I25" s="64"/>
      <c r="J25" s="64"/>
      <c r="K25" s="64"/>
    </row>
    <row r="26" spans="1:11" x14ac:dyDescent="0.3">
      <c r="A26" s="108" t="s">
        <v>142</v>
      </c>
      <c r="B26" s="149">
        <v>195.58303608761997</v>
      </c>
      <c r="C26" s="149">
        <v>166.23986479328923</v>
      </c>
      <c r="D26" s="149">
        <v>180.5090817754413</v>
      </c>
      <c r="E26" s="149">
        <v>124.9332185098487</v>
      </c>
      <c r="F26" s="64"/>
      <c r="G26" s="64"/>
      <c r="H26" s="64"/>
      <c r="I26" s="64"/>
      <c r="J26" s="64"/>
      <c r="K26" s="64"/>
    </row>
    <row r="27" spans="1:11" x14ac:dyDescent="0.3">
      <c r="A27" s="1" t="s">
        <v>36</v>
      </c>
      <c r="B27" s="146">
        <v>0</v>
      </c>
      <c r="C27" s="146">
        <v>0</v>
      </c>
      <c r="D27" s="146">
        <v>0</v>
      </c>
      <c r="E27" s="146">
        <v>0</v>
      </c>
      <c r="F27" s="64"/>
      <c r="G27" s="64"/>
      <c r="H27" s="64"/>
      <c r="I27" s="64"/>
      <c r="J27" s="64"/>
      <c r="K27" s="64"/>
    </row>
    <row r="28" spans="1:11" x14ac:dyDescent="0.3">
      <c r="A28" s="45" t="s">
        <v>37</v>
      </c>
      <c r="B28" s="149">
        <v>195.58303608761997</v>
      </c>
      <c r="C28" s="149">
        <v>166.23986479328923</v>
      </c>
      <c r="D28" s="149">
        <v>180.5090817754413</v>
      </c>
      <c r="E28" s="149">
        <v>124.9332185098487</v>
      </c>
      <c r="F28" s="64"/>
      <c r="G28" s="64"/>
      <c r="H28" s="64"/>
      <c r="I28" s="64"/>
      <c r="J28" s="64"/>
      <c r="K28" s="64"/>
    </row>
    <row r="29" spans="1:11" ht="18" x14ac:dyDescent="0.4">
      <c r="B29" s="13"/>
      <c r="E29" s="14"/>
      <c r="F29" s="64"/>
      <c r="G29" s="64"/>
      <c r="H29" s="64"/>
      <c r="I29" s="64"/>
      <c r="J29" s="64"/>
      <c r="K29" s="64"/>
    </row>
    <row r="30" spans="1:11" x14ac:dyDescent="0.3">
      <c r="B30" s="9"/>
      <c r="E30" s="88" t="s">
        <v>136</v>
      </c>
      <c r="H30" s="64"/>
      <c r="I30" s="64"/>
      <c r="J30" s="64"/>
      <c r="K30" s="64"/>
    </row>
    <row r="31" spans="1:11" x14ac:dyDescent="0.3">
      <c r="A31" s="101" t="s">
        <v>139</v>
      </c>
      <c r="B31" s="56" t="s">
        <v>44</v>
      </c>
      <c r="C31" s="56" t="s">
        <v>45</v>
      </c>
      <c r="D31" s="56" t="s">
        <v>46</v>
      </c>
      <c r="E31" s="56" t="s">
        <v>47</v>
      </c>
      <c r="H31" s="64"/>
      <c r="I31" s="64"/>
      <c r="J31" s="64"/>
      <c r="K31" s="64"/>
    </row>
    <row r="32" spans="1:11" x14ac:dyDescent="0.3">
      <c r="A32" s="10" t="s">
        <v>67</v>
      </c>
      <c r="B32" s="113">
        <v>489.43243966000006</v>
      </c>
      <c r="C32" s="113">
        <v>577.49253163570074</v>
      </c>
      <c r="D32" s="113">
        <v>2664.2254658956108</v>
      </c>
      <c r="E32" s="113">
        <v>2065.3849003256819</v>
      </c>
      <c r="F32" s="64"/>
      <c r="G32" s="64"/>
      <c r="H32" s="64"/>
      <c r="I32" s="64"/>
      <c r="J32" s="64"/>
      <c r="K32" s="64"/>
    </row>
    <row r="33" spans="1:11" x14ac:dyDescent="0.3">
      <c r="A33" s="10" t="s">
        <v>68</v>
      </c>
      <c r="B33" s="113">
        <v>9.6309199999999994E-3</v>
      </c>
      <c r="C33" s="113">
        <v>-17.126132360173202</v>
      </c>
      <c r="D33" s="113">
        <v>-879.70850225768208</v>
      </c>
      <c r="E33" s="113">
        <v>-1288.6334028276674</v>
      </c>
      <c r="F33" s="64"/>
      <c r="G33" s="64"/>
      <c r="H33" s="64"/>
      <c r="I33" s="64"/>
      <c r="J33" s="64"/>
      <c r="K33" s="64"/>
    </row>
    <row r="34" spans="1:11" x14ac:dyDescent="0.3">
      <c r="A34" s="45" t="s">
        <v>19</v>
      </c>
      <c r="B34" s="149">
        <v>489.44207058000001</v>
      </c>
      <c r="C34" s="149">
        <v>560.36639927552744</v>
      </c>
      <c r="D34" s="149">
        <v>1784.5169636379287</v>
      </c>
      <c r="E34" s="149">
        <v>776.75149749801437</v>
      </c>
      <c r="F34" s="64"/>
      <c r="G34" s="64"/>
      <c r="H34" s="64"/>
      <c r="I34" s="64"/>
      <c r="J34" s="64"/>
      <c r="K34" s="64"/>
    </row>
    <row r="35" spans="1:11" x14ac:dyDescent="0.3">
      <c r="A35" s="10" t="s">
        <v>20</v>
      </c>
      <c r="B35" s="113">
        <v>-62.545324649999998</v>
      </c>
      <c r="C35" s="113">
        <v>-115.7373391946839</v>
      </c>
      <c r="D35" s="113">
        <v>-439.59447858072258</v>
      </c>
      <c r="E35" s="113">
        <v>-173.93936493837629</v>
      </c>
      <c r="F35" s="64"/>
      <c r="G35" s="64"/>
      <c r="H35" s="64"/>
      <c r="I35" s="64"/>
      <c r="J35" s="64"/>
      <c r="K35" s="64"/>
    </row>
    <row r="36" spans="1:11" x14ac:dyDescent="0.3">
      <c r="A36" s="11" t="s">
        <v>21</v>
      </c>
      <c r="B36" s="150">
        <v>-75.352444550000001</v>
      </c>
      <c r="C36" s="150">
        <v>-122.77399070420159</v>
      </c>
      <c r="D36" s="150">
        <v>-284.83180597329084</v>
      </c>
      <c r="E36" s="150">
        <v>-112.22087039784471</v>
      </c>
      <c r="F36" s="64"/>
      <c r="G36" s="64"/>
      <c r="H36" s="64"/>
      <c r="I36" s="64"/>
      <c r="J36" s="64"/>
      <c r="K36" s="64"/>
    </row>
    <row r="37" spans="1:11" x14ac:dyDescent="0.3">
      <c r="A37" s="11" t="s">
        <v>22</v>
      </c>
      <c r="B37" s="150">
        <v>29.821406460000002</v>
      </c>
      <c r="C37" s="150">
        <v>76.680601528109193</v>
      </c>
      <c r="D37" s="150">
        <v>90.397692830903097</v>
      </c>
      <c r="E37" s="150">
        <v>0</v>
      </c>
      <c r="F37" s="64"/>
      <c r="G37" s="64"/>
      <c r="H37" s="64"/>
      <c r="I37" s="64"/>
      <c r="J37" s="64"/>
      <c r="K37" s="64"/>
    </row>
    <row r="38" spans="1:11" x14ac:dyDescent="0.3">
      <c r="A38" s="11" t="s">
        <v>23</v>
      </c>
      <c r="B38" s="150">
        <v>-75.543273990000003</v>
      </c>
      <c r="C38" s="150">
        <v>-98.651330420649899</v>
      </c>
      <c r="D38" s="150">
        <v>-277.03572416102281</v>
      </c>
      <c r="E38" s="150">
        <v>-98.274073245681805</v>
      </c>
      <c r="F38" s="64"/>
      <c r="G38" s="64"/>
      <c r="H38" s="64"/>
      <c r="I38" s="64"/>
      <c r="J38" s="64"/>
      <c r="K38" s="64"/>
    </row>
    <row r="39" spans="1:11" x14ac:dyDescent="0.3">
      <c r="A39" s="11" t="s">
        <v>24</v>
      </c>
      <c r="B39" s="150">
        <v>58.528987430000001</v>
      </c>
      <c r="C39" s="150">
        <v>29.007380402058399</v>
      </c>
      <c r="D39" s="150">
        <v>31.875358722687899</v>
      </c>
      <c r="E39" s="150">
        <v>36.555578705150204</v>
      </c>
      <c r="F39" s="64"/>
      <c r="G39" s="64"/>
      <c r="H39" s="64"/>
      <c r="I39" s="64"/>
      <c r="J39" s="64"/>
      <c r="K39" s="64"/>
    </row>
    <row r="40" spans="1:11" x14ac:dyDescent="0.3">
      <c r="A40" s="10" t="s">
        <v>25</v>
      </c>
      <c r="B40" s="150">
        <v>-26.24459925</v>
      </c>
      <c r="C40" s="150">
        <v>-38.431157296901702</v>
      </c>
      <c r="D40" s="150">
        <v>-336.15470576474178</v>
      </c>
      <c r="E40" s="150">
        <v>-3.5426355642967002</v>
      </c>
      <c r="F40" s="64"/>
      <c r="G40" s="64"/>
      <c r="H40" s="64"/>
      <c r="I40" s="64"/>
      <c r="J40" s="64"/>
      <c r="K40" s="64"/>
    </row>
    <row r="41" spans="1:11" x14ac:dyDescent="0.3">
      <c r="A41" s="45" t="s">
        <v>1</v>
      </c>
      <c r="B41" s="149">
        <v>400.65214667999999</v>
      </c>
      <c r="C41" s="149">
        <v>406.19790278394197</v>
      </c>
      <c r="D41" s="149">
        <v>1008.7677792924644</v>
      </c>
      <c r="E41" s="149">
        <v>599.26949699534123</v>
      </c>
      <c r="F41" s="64"/>
      <c r="G41" s="64"/>
      <c r="H41" s="64"/>
      <c r="I41" s="64"/>
      <c r="J41" s="64"/>
      <c r="K41" s="64"/>
    </row>
    <row r="42" spans="1:11" x14ac:dyDescent="0.3">
      <c r="A42" s="10" t="s">
        <v>69</v>
      </c>
      <c r="B42" s="113">
        <v>-175.01401436</v>
      </c>
      <c r="C42" s="113">
        <v>-118.3728578882353</v>
      </c>
      <c r="D42" s="113">
        <v>-227.5919563961275</v>
      </c>
      <c r="E42" s="113">
        <v>-140.27828953884043</v>
      </c>
      <c r="F42" s="64"/>
      <c r="G42" s="64"/>
      <c r="H42" s="64"/>
      <c r="I42" s="64"/>
      <c r="J42" s="64"/>
      <c r="K42" s="64"/>
    </row>
    <row r="43" spans="1:11" x14ac:dyDescent="0.3">
      <c r="A43" s="45" t="s">
        <v>27</v>
      </c>
      <c r="B43" s="149">
        <v>225.63813232000001</v>
      </c>
      <c r="C43" s="149">
        <v>287.82504489570658</v>
      </c>
      <c r="D43" s="149">
        <v>781.17582289633674</v>
      </c>
      <c r="E43" s="149">
        <v>458.99120745650089</v>
      </c>
      <c r="F43" s="64"/>
      <c r="G43" s="64"/>
      <c r="H43" s="64"/>
      <c r="I43" s="64"/>
      <c r="J43" s="64"/>
      <c r="K43" s="64"/>
    </row>
    <row r="44" spans="1:11" x14ac:dyDescent="0.3">
      <c r="A44" s="10" t="s">
        <v>70</v>
      </c>
      <c r="B44" s="113">
        <v>-25.164650290000001</v>
      </c>
      <c r="C44" s="113">
        <v>-90.713751388372302</v>
      </c>
      <c r="D44" s="113">
        <v>-46.218878467838088</v>
      </c>
      <c r="E44" s="113">
        <v>-244.04581385754594</v>
      </c>
      <c r="F44" s="64"/>
      <c r="G44" s="64"/>
      <c r="H44" s="64"/>
      <c r="I44" s="64"/>
      <c r="J44" s="64"/>
      <c r="K44" s="64"/>
    </row>
    <row r="45" spans="1:11" x14ac:dyDescent="0.3">
      <c r="A45" s="10" t="s">
        <v>71</v>
      </c>
      <c r="B45" s="113">
        <v>0</v>
      </c>
      <c r="C45" s="113">
        <v>25.387449250938602</v>
      </c>
      <c r="D45" s="113">
        <v>4.1579297392186003</v>
      </c>
      <c r="E45" s="150">
        <v>4.7045739940068998</v>
      </c>
      <c r="F45" s="64"/>
      <c r="G45" s="64"/>
      <c r="H45" s="64"/>
      <c r="I45" s="64"/>
      <c r="J45" s="64"/>
      <c r="K45" s="64"/>
    </row>
    <row r="46" spans="1:11" x14ac:dyDescent="0.3">
      <c r="A46" s="45" t="s">
        <v>72</v>
      </c>
      <c r="B46" s="149">
        <v>200.47348203000001</v>
      </c>
      <c r="C46" s="149">
        <v>222.4987427582729</v>
      </c>
      <c r="D46" s="149">
        <v>739.11487416771729</v>
      </c>
      <c r="E46" s="149">
        <v>219.6499675929619</v>
      </c>
      <c r="F46" s="64"/>
      <c r="G46" s="64"/>
      <c r="H46" s="64"/>
      <c r="I46" s="64"/>
      <c r="J46" s="64"/>
      <c r="K46" s="64"/>
    </row>
    <row r="47" spans="1:11" x14ac:dyDescent="0.3">
      <c r="A47" s="61" t="s">
        <v>73</v>
      </c>
      <c r="B47" s="151">
        <v>-34.313567246494998</v>
      </c>
      <c r="C47" s="151">
        <v>-54.090889577191298</v>
      </c>
      <c r="D47" s="151">
        <v>-196.0670787703786</v>
      </c>
      <c r="E47" s="151">
        <v>-131.2500707785951</v>
      </c>
      <c r="F47" s="64"/>
      <c r="G47" s="64"/>
      <c r="H47" s="64"/>
      <c r="I47" s="64"/>
      <c r="J47" s="64"/>
      <c r="K47" s="64"/>
    </row>
    <row r="48" spans="1:11" x14ac:dyDescent="0.3">
      <c r="A48" s="108" t="s">
        <v>142</v>
      </c>
      <c r="B48" s="149">
        <v>166.159914783505</v>
      </c>
      <c r="C48" s="149">
        <v>168.40785318108158</v>
      </c>
      <c r="D48" s="149">
        <v>543.04779539733875</v>
      </c>
      <c r="E48" s="149">
        <v>88.399896814366798</v>
      </c>
      <c r="F48" s="64"/>
      <c r="G48" s="64"/>
      <c r="H48" s="64"/>
      <c r="I48" s="64"/>
      <c r="J48" s="64"/>
      <c r="K48" s="64"/>
    </row>
    <row r="49" spans="1:11" ht="14.15" customHeight="1" x14ac:dyDescent="0.3">
      <c r="A49" s="1" t="s">
        <v>36</v>
      </c>
      <c r="B49" s="146">
        <v>0</v>
      </c>
      <c r="C49" s="146">
        <v>0</v>
      </c>
      <c r="D49" s="146">
        <v>0</v>
      </c>
      <c r="E49" s="146">
        <v>0</v>
      </c>
      <c r="F49" s="64"/>
      <c r="G49" s="64"/>
      <c r="H49" s="64"/>
      <c r="I49" s="64"/>
      <c r="J49" s="64"/>
    </row>
    <row r="50" spans="1:11" x14ac:dyDescent="0.3">
      <c r="A50" s="45" t="s">
        <v>37</v>
      </c>
      <c r="B50" s="149">
        <v>166.159914783505</v>
      </c>
      <c r="C50" s="149">
        <v>168.40785318108158</v>
      </c>
      <c r="D50" s="149">
        <v>543.04779539733875</v>
      </c>
      <c r="E50" s="149">
        <v>88.399896814366798</v>
      </c>
      <c r="F50" s="64"/>
      <c r="G50" s="64"/>
      <c r="H50" s="64"/>
      <c r="I50" s="64"/>
      <c r="J50" s="64"/>
      <c r="K50" s="64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2:P51"/>
  <sheetViews>
    <sheetView showGridLines="0" zoomScale="90" zoomScaleNormal="90" workbookViewId="0">
      <selection activeCell="C6" sqref="C6"/>
    </sheetView>
  </sheetViews>
  <sheetFormatPr baseColWidth="10" defaultColWidth="11.453125" defaultRowHeight="13" x14ac:dyDescent="0.3"/>
  <cols>
    <col min="1" max="1" width="33.453125" style="1" bestFit="1" customWidth="1"/>
    <col min="2" max="2" width="15.54296875" style="1" bestFit="1" customWidth="1"/>
    <col min="3" max="3" width="15.453125" style="1" bestFit="1" customWidth="1"/>
    <col min="4" max="4" width="11.453125" style="1"/>
    <col min="5" max="5" width="15.453125" style="1" bestFit="1" customWidth="1"/>
    <col min="6" max="7" width="15.453125" style="1" customWidth="1"/>
    <col min="8" max="16384" width="11.453125" style="1"/>
  </cols>
  <sheetData>
    <row r="2" spans="1:16" ht="12.75" customHeight="1" x14ac:dyDescent="0.3"/>
    <row r="3" spans="1:16" ht="12.75" customHeight="1" x14ac:dyDescent="0.3"/>
    <row r="4" spans="1:16" ht="12.75" customHeight="1" x14ac:dyDescent="0.3"/>
    <row r="5" spans="1:16" ht="14.5" x14ac:dyDescent="0.35">
      <c r="A5" s="48"/>
      <c r="B5" s="50"/>
      <c r="C5" s="49" t="s">
        <v>147</v>
      </c>
      <c r="D5" s="48"/>
      <c r="E5" s="48"/>
      <c r="F5" s="48"/>
    </row>
    <row r="6" spans="1:16" ht="14.5" x14ac:dyDescent="0.35">
      <c r="A6" s="48"/>
      <c r="B6" s="52"/>
      <c r="C6" s="50" t="s">
        <v>133</v>
      </c>
      <c r="D6" s="48"/>
      <c r="E6" s="48"/>
      <c r="F6" s="48"/>
    </row>
    <row r="7" spans="1:16" ht="14.5" x14ac:dyDescent="0.35">
      <c r="A7" s="48"/>
      <c r="B7" s="50"/>
      <c r="C7" s="49" t="s">
        <v>9</v>
      </c>
      <c r="D7" s="48"/>
      <c r="E7" s="48"/>
      <c r="F7" s="48"/>
    </row>
    <row r="8" spans="1:16" x14ac:dyDescent="0.3">
      <c r="B8" s="9"/>
      <c r="C8" s="9"/>
      <c r="G8" s="88" t="s">
        <v>136</v>
      </c>
    </row>
    <row r="9" spans="1:16" x14ac:dyDescent="0.3">
      <c r="A9" s="55" t="str">
        <f>+'Reported by Business'!A10</f>
        <v>March 2026</v>
      </c>
      <c r="B9" s="57" t="s">
        <v>44</v>
      </c>
      <c r="C9" s="57" t="s">
        <v>45</v>
      </c>
      <c r="D9" s="57" t="s">
        <v>46</v>
      </c>
      <c r="E9" s="57" t="s">
        <v>3</v>
      </c>
      <c r="F9" s="57" t="s">
        <v>47</v>
      </c>
      <c r="G9" s="57" t="s">
        <v>48</v>
      </c>
    </row>
    <row r="10" spans="1:16" x14ac:dyDescent="0.3">
      <c r="A10" s="10" t="s">
        <v>67</v>
      </c>
      <c r="B10" s="113">
        <v>3905.6558292037462</v>
      </c>
      <c r="C10" s="113">
        <v>1598.2570930523798</v>
      </c>
      <c r="D10" s="113">
        <v>368.58334553379791</v>
      </c>
      <c r="E10" s="113">
        <v>0</v>
      </c>
      <c r="F10" s="113">
        <v>107.59822333322691</v>
      </c>
      <c r="G10" s="113">
        <v>694.06855122724335</v>
      </c>
      <c r="H10" s="65"/>
      <c r="I10" s="65"/>
      <c r="J10" s="65"/>
      <c r="K10" s="65"/>
      <c r="L10" s="65"/>
      <c r="M10" s="65"/>
      <c r="N10" s="65"/>
      <c r="O10" s="65"/>
      <c r="P10" s="65"/>
    </row>
    <row r="11" spans="1:16" x14ac:dyDescent="0.3">
      <c r="A11" s="10" t="s">
        <v>68</v>
      </c>
      <c r="B11" s="113">
        <v>-2176.9431069699995</v>
      </c>
      <c r="C11" s="113">
        <v>-745.72884675482885</v>
      </c>
      <c r="D11" s="113">
        <v>-65.844913788278291</v>
      </c>
      <c r="E11" s="113">
        <v>0</v>
      </c>
      <c r="F11" s="113">
        <v>-56.182341384199304</v>
      </c>
      <c r="G11" s="113">
        <v>-371.0271624904621</v>
      </c>
      <c r="H11" s="65"/>
      <c r="I11" s="65"/>
      <c r="J11" s="65"/>
      <c r="K11" s="65"/>
      <c r="L11" s="65"/>
      <c r="M11" s="65"/>
      <c r="N11" s="65"/>
      <c r="O11" s="65"/>
    </row>
    <row r="12" spans="1:16" x14ac:dyDescent="0.3">
      <c r="A12" s="45" t="s">
        <v>19</v>
      </c>
      <c r="B12" s="149">
        <v>1728.7127222337463</v>
      </c>
      <c r="C12" s="149">
        <v>852.52824629755105</v>
      </c>
      <c r="D12" s="149">
        <v>302.73843174551956</v>
      </c>
      <c r="E12" s="149">
        <v>0</v>
      </c>
      <c r="F12" s="149">
        <v>51.4158819490276</v>
      </c>
      <c r="G12" s="149">
        <v>323.0413887367813</v>
      </c>
      <c r="H12" s="65"/>
      <c r="I12" s="65"/>
      <c r="J12" s="65"/>
      <c r="K12" s="65"/>
      <c r="L12" s="65"/>
      <c r="M12" s="65"/>
      <c r="N12" s="65"/>
      <c r="O12" s="65"/>
    </row>
    <row r="13" spans="1:16" x14ac:dyDescent="0.3">
      <c r="A13" s="10" t="s">
        <v>20</v>
      </c>
      <c r="B13" s="113">
        <v>-239.50506029548157</v>
      </c>
      <c r="C13" s="113">
        <v>-218.9945495593829</v>
      </c>
      <c r="D13" s="113">
        <v>-82.443616796276601</v>
      </c>
      <c r="E13" s="113">
        <v>0</v>
      </c>
      <c r="F13" s="113">
        <v>29.488841400064</v>
      </c>
      <c r="G13" s="113">
        <v>-94.971980835400402</v>
      </c>
      <c r="H13" s="65"/>
      <c r="I13" s="65"/>
      <c r="J13" s="65"/>
      <c r="K13" s="65"/>
      <c r="L13" s="65"/>
      <c r="M13" s="65"/>
      <c r="N13" s="65"/>
      <c r="O13" s="65"/>
    </row>
    <row r="14" spans="1:16" x14ac:dyDescent="0.3">
      <c r="A14" s="11" t="s">
        <v>21</v>
      </c>
      <c r="B14" s="150">
        <v>-117.8629277475</v>
      </c>
      <c r="C14" s="150">
        <v>-50.8986036857888</v>
      </c>
      <c r="D14" s="150">
        <v>-59.332373196855592</v>
      </c>
      <c r="E14" s="150">
        <v>0</v>
      </c>
      <c r="F14" s="150">
        <v>-7.5089709163595</v>
      </c>
      <c r="G14" s="150">
        <v>-29.209964964376901</v>
      </c>
      <c r="H14" s="65"/>
      <c r="I14" s="65"/>
      <c r="J14" s="65"/>
      <c r="K14" s="65"/>
      <c r="L14" s="65"/>
      <c r="M14" s="65"/>
      <c r="N14" s="65"/>
      <c r="O14" s="65"/>
    </row>
    <row r="15" spans="1:16" x14ac:dyDescent="0.3">
      <c r="A15" s="11" t="s">
        <v>22</v>
      </c>
      <c r="B15" s="150">
        <v>11.1728905897</v>
      </c>
      <c r="C15" s="150">
        <v>9.8636918666772999</v>
      </c>
      <c r="D15" s="150">
        <v>8.9604104597222989</v>
      </c>
      <c r="E15" s="150">
        <v>0</v>
      </c>
      <c r="F15" s="150">
        <v>0.26383537757140002</v>
      </c>
      <c r="G15" s="150">
        <v>12.073512627094399</v>
      </c>
      <c r="H15" s="65"/>
      <c r="I15" s="65"/>
      <c r="J15" s="65"/>
      <c r="K15" s="65"/>
      <c r="L15" s="65"/>
      <c r="M15" s="65"/>
      <c r="N15" s="65"/>
      <c r="O15" s="65"/>
    </row>
    <row r="16" spans="1:16" x14ac:dyDescent="0.3">
      <c r="A16" s="11" t="s">
        <v>23</v>
      </c>
      <c r="B16" s="150">
        <v>-222.18795762141761</v>
      </c>
      <c r="C16" s="150">
        <v>-198.54416106943057</v>
      </c>
      <c r="D16" s="150">
        <v>-59.123605966808995</v>
      </c>
      <c r="E16" s="150">
        <v>0</v>
      </c>
      <c r="F16" s="150">
        <v>-10.8789346946037</v>
      </c>
      <c r="G16" s="150">
        <v>-67.794212962518799</v>
      </c>
      <c r="H16" s="65"/>
      <c r="I16" s="65"/>
      <c r="J16" s="65"/>
      <c r="K16" s="65"/>
      <c r="L16" s="65"/>
      <c r="M16" s="65"/>
      <c r="N16" s="65"/>
      <c r="O16" s="65"/>
    </row>
    <row r="17" spans="1:15" x14ac:dyDescent="0.3">
      <c r="A17" s="11" t="s">
        <v>24</v>
      </c>
      <c r="B17" s="150">
        <v>89.372934483736003</v>
      </c>
      <c r="C17" s="150">
        <v>20.5845233291592</v>
      </c>
      <c r="D17" s="150">
        <v>27.051951907665696</v>
      </c>
      <c r="E17" s="150">
        <v>0</v>
      </c>
      <c r="F17" s="150">
        <v>47.612911633455795</v>
      </c>
      <c r="G17" s="150">
        <v>-10.0413155355991</v>
      </c>
      <c r="H17" s="65"/>
      <c r="I17" s="65"/>
      <c r="J17" s="65"/>
      <c r="K17" s="65"/>
      <c r="L17" s="65"/>
      <c r="M17" s="65"/>
      <c r="N17" s="65"/>
      <c r="O17" s="65"/>
    </row>
    <row r="18" spans="1:15" x14ac:dyDescent="0.3">
      <c r="A18" s="10" t="s">
        <v>25</v>
      </c>
      <c r="B18" s="150">
        <v>-487.22569367502803</v>
      </c>
      <c r="C18" s="150">
        <v>-67.119430678906909</v>
      </c>
      <c r="D18" s="150">
        <v>-54.332277309000794</v>
      </c>
      <c r="E18" s="150">
        <v>0</v>
      </c>
      <c r="F18" s="150">
        <v>-0.34139519571850002</v>
      </c>
      <c r="G18" s="150">
        <v>-16.501616368699601</v>
      </c>
      <c r="H18" s="65"/>
      <c r="I18" s="65"/>
      <c r="J18" s="65"/>
      <c r="K18" s="65"/>
      <c r="L18" s="65"/>
      <c r="M18" s="65"/>
      <c r="N18" s="65"/>
      <c r="O18" s="65"/>
    </row>
    <row r="19" spans="1:15" x14ac:dyDescent="0.3">
      <c r="A19" s="45" t="s">
        <v>1</v>
      </c>
      <c r="B19" s="149">
        <v>1001.9819682632368</v>
      </c>
      <c r="C19" s="149">
        <v>566.41426605926119</v>
      </c>
      <c r="D19" s="149">
        <v>165.9625376402422</v>
      </c>
      <c r="E19" s="149">
        <v>0</v>
      </c>
      <c r="F19" s="149">
        <v>80.563328153373106</v>
      </c>
      <c r="G19" s="149">
        <v>211.5677915326813</v>
      </c>
      <c r="H19" s="65"/>
      <c r="I19" s="65"/>
      <c r="J19" s="65"/>
      <c r="K19" s="65"/>
      <c r="L19" s="65"/>
      <c r="M19" s="65"/>
      <c r="N19" s="65"/>
      <c r="O19" s="65"/>
    </row>
    <row r="20" spans="1:15" x14ac:dyDescent="0.3">
      <c r="A20" s="10" t="s">
        <v>69</v>
      </c>
      <c r="B20" s="113">
        <v>-307.45162800983297</v>
      </c>
      <c r="C20" s="113">
        <v>-159.372026276182</v>
      </c>
      <c r="D20" s="113">
        <v>-139.09601545976543</v>
      </c>
      <c r="E20" s="113">
        <v>0</v>
      </c>
      <c r="F20" s="113">
        <v>-20.064513532597797</v>
      </c>
      <c r="G20" s="113">
        <v>-98.466625362504715</v>
      </c>
      <c r="H20" s="65"/>
      <c r="I20" s="65"/>
      <c r="J20" s="65"/>
      <c r="K20" s="65"/>
      <c r="L20" s="65"/>
      <c r="M20" s="65"/>
      <c r="N20" s="65"/>
      <c r="O20" s="65"/>
    </row>
    <row r="21" spans="1:15" x14ac:dyDescent="0.3">
      <c r="A21" s="45" t="s">
        <v>27</v>
      </c>
      <c r="B21" s="149">
        <v>694.53034025340378</v>
      </c>
      <c r="C21" s="149">
        <v>407.0422397830792</v>
      </c>
      <c r="D21" s="149">
        <v>26.8665221804768</v>
      </c>
      <c r="E21" s="149">
        <v>0</v>
      </c>
      <c r="F21" s="149">
        <v>60.498814620775292</v>
      </c>
      <c r="G21" s="149">
        <v>113.1011661701766</v>
      </c>
      <c r="H21" s="65"/>
      <c r="I21" s="65"/>
      <c r="J21" s="65"/>
      <c r="K21" s="65"/>
      <c r="L21" s="65"/>
      <c r="M21" s="65"/>
      <c r="N21" s="65"/>
      <c r="O21" s="65"/>
    </row>
    <row r="22" spans="1:15" x14ac:dyDescent="0.3">
      <c r="A22" s="10" t="s">
        <v>70</v>
      </c>
      <c r="B22" s="113">
        <v>-39.498500122422506</v>
      </c>
      <c r="C22" s="113">
        <v>-13.170031882991905</v>
      </c>
      <c r="D22" s="113">
        <v>-22.915812269439499</v>
      </c>
      <c r="E22" s="113">
        <v>0</v>
      </c>
      <c r="F22" s="113">
        <v>-4.0373691300702994</v>
      </c>
      <c r="G22" s="113">
        <v>-109.71976198225049</v>
      </c>
      <c r="H22" s="65"/>
      <c r="I22" s="65"/>
      <c r="J22" s="65"/>
      <c r="K22" s="65"/>
      <c r="L22" s="65"/>
      <c r="M22" s="65"/>
      <c r="N22" s="65"/>
      <c r="O22" s="65"/>
    </row>
    <row r="23" spans="1:15" x14ac:dyDescent="0.3">
      <c r="A23" s="10" t="s">
        <v>71</v>
      </c>
      <c r="B23" s="113">
        <v>5.2265819053999998</v>
      </c>
      <c r="C23" s="113">
        <v>-0.54484535312610005</v>
      </c>
      <c r="D23" s="113">
        <v>16.777899172313003</v>
      </c>
      <c r="E23" s="113">
        <v>0</v>
      </c>
      <c r="F23" s="113">
        <v>-0.73752664703050008</v>
      </c>
      <c r="G23" s="113">
        <v>1.142304470197</v>
      </c>
      <c r="H23" s="65"/>
      <c r="I23" s="65"/>
      <c r="J23" s="65"/>
      <c r="K23" s="65"/>
      <c r="L23" s="65"/>
      <c r="M23" s="65"/>
      <c r="N23" s="65"/>
      <c r="O23" s="65"/>
    </row>
    <row r="24" spans="1:15" x14ac:dyDescent="0.3">
      <c r="A24" s="45" t="s">
        <v>72</v>
      </c>
      <c r="B24" s="149">
        <v>660.25842203638126</v>
      </c>
      <c r="C24" s="149">
        <v>393.32736254696118</v>
      </c>
      <c r="D24" s="149">
        <v>20.7286090833503</v>
      </c>
      <c r="E24" s="149">
        <v>0</v>
      </c>
      <c r="F24" s="149">
        <v>55.723918843674504</v>
      </c>
      <c r="G24" s="149">
        <v>4.523708658123101</v>
      </c>
      <c r="H24" s="65"/>
      <c r="I24" s="65"/>
      <c r="J24" s="65"/>
      <c r="K24" s="65"/>
      <c r="L24" s="65"/>
      <c r="M24" s="65"/>
      <c r="N24" s="65"/>
      <c r="O24" s="65"/>
    </row>
    <row r="25" spans="1:15" x14ac:dyDescent="0.3">
      <c r="A25" s="10" t="s">
        <v>73</v>
      </c>
      <c r="B25" s="113">
        <v>-152.4371175519835</v>
      </c>
      <c r="C25" s="113">
        <v>-133.47906369245271</v>
      </c>
      <c r="D25" s="113">
        <v>10.766803072448102</v>
      </c>
      <c r="E25" s="113">
        <v>0</v>
      </c>
      <c r="F25" s="113">
        <v>-7.2238878396358999</v>
      </c>
      <c r="G25" s="113">
        <v>-24.6493796375389</v>
      </c>
      <c r="H25" s="65"/>
      <c r="I25" s="65"/>
      <c r="J25" s="65"/>
      <c r="K25" s="65"/>
      <c r="L25" s="65"/>
      <c r="M25" s="65"/>
      <c r="N25" s="65"/>
      <c r="O25" s="65"/>
    </row>
    <row r="26" spans="1:15" x14ac:dyDescent="0.3">
      <c r="A26" s="108" t="s">
        <v>142</v>
      </c>
      <c r="B26" s="149">
        <v>507.82130448439779</v>
      </c>
      <c r="C26" s="149">
        <v>259.84829885450847</v>
      </c>
      <c r="D26" s="149">
        <v>31.495412155798398</v>
      </c>
      <c r="E26" s="149">
        <v>0</v>
      </c>
      <c r="F26" s="149">
        <v>48.500031004038604</v>
      </c>
      <c r="G26" s="149">
        <v>-20.125670979415801</v>
      </c>
      <c r="H26" s="65"/>
      <c r="I26" s="65"/>
      <c r="J26" s="65"/>
      <c r="K26" s="65"/>
      <c r="L26" s="65"/>
      <c r="M26" s="65"/>
      <c r="N26" s="65"/>
      <c r="O26" s="65"/>
    </row>
    <row r="27" spans="1:15" ht="16" customHeight="1" x14ac:dyDescent="0.3">
      <c r="A27" s="1" t="s">
        <v>36</v>
      </c>
      <c r="B27" s="146">
        <v>0</v>
      </c>
      <c r="C27" s="146">
        <v>0</v>
      </c>
      <c r="D27" s="146">
        <v>0</v>
      </c>
      <c r="E27" s="146">
        <v>-15.256591846677496</v>
      </c>
      <c r="F27" s="146">
        <v>0</v>
      </c>
      <c r="G27" s="146">
        <v>0</v>
      </c>
      <c r="H27" s="65"/>
      <c r="I27" s="65"/>
      <c r="J27" s="65"/>
      <c r="K27" s="65"/>
      <c r="L27" s="65"/>
      <c r="M27" s="65"/>
      <c r="N27" s="65"/>
      <c r="O27" s="65"/>
    </row>
    <row r="28" spans="1:15" x14ac:dyDescent="0.3">
      <c r="A28" s="45" t="s">
        <v>37</v>
      </c>
      <c r="B28" s="149">
        <v>507.82130448439779</v>
      </c>
      <c r="C28" s="149">
        <v>259.84829885450847</v>
      </c>
      <c r="D28" s="149">
        <v>31.495412155798398</v>
      </c>
      <c r="E28" s="149">
        <v>-15.256591846677496</v>
      </c>
      <c r="F28" s="149">
        <v>48.500031004038604</v>
      </c>
      <c r="G28" s="149">
        <v>-20.125670979415801</v>
      </c>
      <c r="H28" s="65"/>
      <c r="I28" s="65"/>
      <c r="J28" s="65"/>
      <c r="K28" s="65"/>
      <c r="L28" s="65"/>
      <c r="M28" s="65"/>
      <c r="N28" s="65"/>
      <c r="O28" s="65"/>
    </row>
    <row r="29" spans="1:15" ht="18" x14ac:dyDescent="0.4">
      <c r="A29" s="12"/>
      <c r="B29" s="2"/>
      <c r="C29" s="13"/>
      <c r="J29" s="65"/>
      <c r="K29" s="65"/>
      <c r="L29" s="65"/>
      <c r="M29" s="65"/>
      <c r="N29" s="65"/>
      <c r="O29" s="65"/>
    </row>
    <row r="30" spans="1:15" x14ac:dyDescent="0.3">
      <c r="B30" s="9"/>
      <c r="G30" s="88" t="s">
        <v>136</v>
      </c>
      <c r="J30" s="65"/>
      <c r="K30" s="65"/>
      <c r="L30" s="65"/>
      <c r="M30" s="65"/>
      <c r="N30" s="65"/>
      <c r="O30" s="65"/>
    </row>
    <row r="31" spans="1:15" x14ac:dyDescent="0.3">
      <c r="A31" s="101" t="s">
        <v>139</v>
      </c>
      <c r="B31" s="57" t="s">
        <v>44</v>
      </c>
      <c r="C31" s="57" t="s">
        <v>45</v>
      </c>
      <c r="D31" s="57" t="s">
        <v>46</v>
      </c>
      <c r="E31" s="57" t="s">
        <v>3</v>
      </c>
      <c r="F31" s="57" t="s">
        <v>47</v>
      </c>
      <c r="G31" s="57" t="s">
        <v>48</v>
      </c>
      <c r="I31" s="65"/>
      <c r="J31" s="65"/>
      <c r="K31" s="65"/>
      <c r="L31" s="65"/>
      <c r="M31" s="65"/>
      <c r="N31" s="65"/>
      <c r="O31" s="65"/>
    </row>
    <row r="32" spans="1:15" x14ac:dyDescent="0.3">
      <c r="A32" s="10" t="s">
        <v>67</v>
      </c>
      <c r="B32" s="113">
        <v>4129.8414802250945</v>
      </c>
      <c r="C32" s="113">
        <v>1727.3318187379307</v>
      </c>
      <c r="D32" s="113">
        <v>480.43196488156701</v>
      </c>
      <c r="E32" s="113">
        <v>0</v>
      </c>
      <c r="F32" s="113">
        <v>100.81834899758059</v>
      </c>
      <c r="G32" s="113">
        <v>733.04360844576217</v>
      </c>
      <c r="H32" s="165"/>
      <c r="I32" s="65"/>
      <c r="J32" s="65"/>
      <c r="K32" s="65"/>
      <c r="L32" s="65"/>
      <c r="M32" s="65"/>
      <c r="N32" s="65"/>
      <c r="O32" s="65"/>
    </row>
    <row r="33" spans="1:15" x14ac:dyDescent="0.3">
      <c r="A33" s="10" t="s">
        <v>68</v>
      </c>
      <c r="B33" s="113">
        <v>-2326.3595220689999</v>
      </c>
      <c r="C33" s="113">
        <v>-903.56346654112338</v>
      </c>
      <c r="D33" s="113">
        <v>-60.407828129185098</v>
      </c>
      <c r="E33" s="113">
        <v>0</v>
      </c>
      <c r="F33" s="113">
        <v>-39.143659289228999</v>
      </c>
      <c r="G33" s="113">
        <v>-424.53680642961564</v>
      </c>
      <c r="H33" s="165"/>
      <c r="I33" s="65"/>
      <c r="J33" s="65"/>
      <c r="K33" s="65"/>
      <c r="L33" s="65"/>
      <c r="M33" s="65"/>
      <c r="N33" s="65"/>
      <c r="O33" s="65"/>
    </row>
    <row r="34" spans="1:15" x14ac:dyDescent="0.3">
      <c r="A34" s="45" t="s">
        <v>19</v>
      </c>
      <c r="B34" s="149">
        <v>1803.4819581560944</v>
      </c>
      <c r="C34" s="149">
        <v>823.7683521968072</v>
      </c>
      <c r="D34" s="149">
        <v>420.02413675238193</v>
      </c>
      <c r="E34" s="149">
        <v>0</v>
      </c>
      <c r="F34" s="149">
        <v>61.6746897083516</v>
      </c>
      <c r="G34" s="149">
        <v>308.50680201614648</v>
      </c>
      <c r="H34" s="165"/>
      <c r="I34" s="65"/>
      <c r="J34" s="65"/>
      <c r="K34" s="65"/>
      <c r="L34" s="65"/>
      <c r="M34" s="65"/>
      <c r="N34" s="65"/>
      <c r="O34" s="65"/>
    </row>
    <row r="35" spans="1:15" x14ac:dyDescent="0.3">
      <c r="A35" s="10" t="s">
        <v>20</v>
      </c>
      <c r="B35" s="113">
        <v>-280.27456689546506</v>
      </c>
      <c r="C35" s="113">
        <v>-199.7612342481188</v>
      </c>
      <c r="D35" s="113">
        <v>-89.982447528030903</v>
      </c>
      <c r="E35" s="113">
        <v>0</v>
      </c>
      <c r="F35" s="113">
        <v>-19.9750205559656</v>
      </c>
      <c r="G35" s="113">
        <v>-61.07140889413629</v>
      </c>
      <c r="H35" s="165"/>
      <c r="I35" s="65"/>
      <c r="J35" s="65"/>
      <c r="K35" s="65"/>
      <c r="L35" s="65"/>
      <c r="M35" s="65"/>
      <c r="N35" s="65"/>
      <c r="O35" s="65"/>
    </row>
    <row r="36" spans="1:15" x14ac:dyDescent="0.3">
      <c r="A36" s="11" t="s">
        <v>21</v>
      </c>
      <c r="B36" s="150">
        <v>-116.955245534</v>
      </c>
      <c r="C36" s="150">
        <v>-52.138612659078007</v>
      </c>
      <c r="D36" s="150">
        <v>-67.751144376841495</v>
      </c>
      <c r="E36" s="150">
        <v>0</v>
      </c>
      <c r="F36" s="150">
        <v>-8.4451923697593987</v>
      </c>
      <c r="G36" s="150">
        <v>-31.668263401155098</v>
      </c>
      <c r="H36" s="165"/>
      <c r="I36" s="65"/>
      <c r="J36" s="65"/>
      <c r="K36" s="65"/>
      <c r="L36" s="65"/>
      <c r="M36" s="65"/>
      <c r="N36" s="65"/>
      <c r="O36" s="65"/>
    </row>
    <row r="37" spans="1:15" x14ac:dyDescent="0.3">
      <c r="A37" s="11" t="s">
        <v>22</v>
      </c>
      <c r="B37" s="150">
        <v>13.179997085499998</v>
      </c>
      <c r="C37" s="150">
        <v>12.893247448153401</v>
      </c>
      <c r="D37" s="150">
        <v>15.005708539012002</v>
      </c>
      <c r="E37" s="150">
        <v>0</v>
      </c>
      <c r="F37" s="150">
        <v>0.70942234737559995</v>
      </c>
      <c r="G37" s="150">
        <v>7.2227950110763004</v>
      </c>
      <c r="H37" s="165"/>
      <c r="I37" s="65"/>
      <c r="J37" s="65"/>
      <c r="K37" s="65"/>
      <c r="L37" s="65"/>
      <c r="M37" s="65"/>
      <c r="N37" s="65"/>
      <c r="O37" s="65"/>
    </row>
    <row r="38" spans="1:15" x14ac:dyDescent="0.3">
      <c r="A38" s="11" t="s">
        <v>23</v>
      </c>
      <c r="B38" s="150">
        <v>-233.76739085597211</v>
      </c>
      <c r="C38" s="150">
        <v>-176.29331325040991</v>
      </c>
      <c r="D38" s="150">
        <v>-65.145811703594603</v>
      </c>
      <c r="E38" s="150">
        <v>0</v>
      </c>
      <c r="F38" s="150">
        <v>-12.2221145463227</v>
      </c>
      <c r="G38" s="150">
        <v>-56.012178249465997</v>
      </c>
      <c r="H38" s="165"/>
      <c r="I38" s="65"/>
      <c r="J38" s="65"/>
      <c r="K38" s="65"/>
      <c r="L38" s="65"/>
      <c r="M38" s="65"/>
      <c r="N38" s="65"/>
      <c r="O38" s="65"/>
    </row>
    <row r="39" spans="1:15" x14ac:dyDescent="0.3">
      <c r="A39" s="11" t="s">
        <v>24</v>
      </c>
      <c r="B39" s="150">
        <v>57.268072409006997</v>
      </c>
      <c r="C39" s="150">
        <v>15.7774442132157</v>
      </c>
      <c r="D39" s="150">
        <v>27.908800013393201</v>
      </c>
      <c r="E39" s="150">
        <v>0</v>
      </c>
      <c r="F39" s="150">
        <v>-1.713598725909992E-2</v>
      </c>
      <c r="G39" s="150">
        <v>19.386237745408501</v>
      </c>
      <c r="H39" s="165"/>
      <c r="I39" s="65"/>
      <c r="J39" s="65"/>
      <c r="K39" s="65"/>
      <c r="L39" s="65"/>
      <c r="M39" s="65"/>
      <c r="N39" s="65"/>
      <c r="O39" s="65"/>
    </row>
    <row r="40" spans="1:15" x14ac:dyDescent="0.3">
      <c r="A40" s="10" t="s">
        <v>25</v>
      </c>
      <c r="B40" s="150">
        <v>-488.13305051829622</v>
      </c>
      <c r="C40" s="150">
        <v>-113.4551060440681</v>
      </c>
      <c r="D40" s="150">
        <v>-56.411936010025798</v>
      </c>
      <c r="E40" s="150">
        <v>0</v>
      </c>
      <c r="F40" s="150">
        <v>-0.41032707511809996</v>
      </c>
      <c r="G40" s="150">
        <v>-18.429475712558897</v>
      </c>
      <c r="H40" s="165"/>
      <c r="I40" s="65"/>
      <c r="J40" s="65"/>
      <c r="K40" s="65"/>
      <c r="L40" s="65"/>
      <c r="M40" s="65"/>
      <c r="N40" s="65"/>
      <c r="O40" s="65"/>
    </row>
    <row r="41" spans="1:15" x14ac:dyDescent="0.3">
      <c r="A41" s="45" t="s">
        <v>1</v>
      </c>
      <c r="B41" s="149">
        <v>1035.0743407423329</v>
      </c>
      <c r="C41" s="149">
        <v>510.55201190462026</v>
      </c>
      <c r="D41" s="149">
        <v>273.62975321432521</v>
      </c>
      <c r="E41" s="149">
        <v>0</v>
      </c>
      <c r="F41" s="149">
        <v>41.289342077267897</v>
      </c>
      <c r="G41" s="149">
        <v>229.00591740945131</v>
      </c>
      <c r="H41" s="165"/>
      <c r="I41" s="65"/>
      <c r="J41" s="65"/>
      <c r="K41" s="65"/>
      <c r="L41" s="65"/>
      <c r="M41" s="65"/>
      <c r="N41" s="65"/>
      <c r="O41" s="65"/>
    </row>
    <row r="42" spans="1:15" x14ac:dyDescent="0.3">
      <c r="A42" s="10" t="s">
        <v>69</v>
      </c>
      <c r="B42" s="113">
        <v>-227.1880798696597</v>
      </c>
      <c r="C42" s="113">
        <v>-162.35126942222169</v>
      </c>
      <c r="D42" s="113">
        <v>-144.36958239582</v>
      </c>
      <c r="E42" s="113">
        <v>0</v>
      </c>
      <c r="F42" s="113">
        <v>-23.931681423170097</v>
      </c>
      <c r="G42" s="113">
        <v>-95.340201156680109</v>
      </c>
      <c r="H42" s="165"/>
      <c r="I42" s="65"/>
      <c r="J42" s="65"/>
      <c r="K42" s="65"/>
      <c r="L42" s="65"/>
      <c r="M42" s="65"/>
      <c r="N42" s="65"/>
      <c r="O42" s="65"/>
    </row>
    <row r="43" spans="1:15" x14ac:dyDescent="0.3">
      <c r="A43" s="45" t="s">
        <v>27</v>
      </c>
      <c r="B43" s="149">
        <v>807.88626087267312</v>
      </c>
      <c r="C43" s="149">
        <v>348.20074248239865</v>
      </c>
      <c r="D43" s="149">
        <v>129.2601708185052</v>
      </c>
      <c r="E43" s="149">
        <v>0</v>
      </c>
      <c r="F43" s="149">
        <v>17.357660654097799</v>
      </c>
      <c r="G43" s="149">
        <v>133.6657162527712</v>
      </c>
      <c r="H43" s="165"/>
      <c r="I43" s="65"/>
      <c r="J43" s="65"/>
      <c r="K43" s="65"/>
      <c r="L43" s="65"/>
      <c r="M43" s="65"/>
      <c r="N43" s="65"/>
      <c r="O43" s="65"/>
    </row>
    <row r="44" spans="1:15" x14ac:dyDescent="0.3">
      <c r="A44" s="10" t="s">
        <v>70</v>
      </c>
      <c r="B44" s="113">
        <v>-57.744825329756004</v>
      </c>
      <c r="C44" s="113">
        <v>4.8084845509832013</v>
      </c>
      <c r="D44" s="113">
        <v>-30.296458892969593</v>
      </c>
      <c r="E44" s="113">
        <v>0</v>
      </c>
      <c r="F44" s="113">
        <v>-7.7136102516304019</v>
      </c>
      <c r="G44" s="113">
        <v>-40.411480609056902</v>
      </c>
      <c r="H44" s="165"/>
      <c r="I44" s="65"/>
      <c r="J44" s="65"/>
      <c r="K44" s="65"/>
      <c r="L44" s="65"/>
      <c r="M44" s="65"/>
      <c r="N44" s="65"/>
      <c r="O44" s="65"/>
    </row>
    <row r="45" spans="1:15" x14ac:dyDescent="0.3">
      <c r="A45" s="10" t="s">
        <v>71</v>
      </c>
      <c r="B45" s="113">
        <v>2.6294543663846999</v>
      </c>
      <c r="C45" s="150">
        <v>0.17650622518610001</v>
      </c>
      <c r="D45" s="113">
        <v>1.8031635575703999</v>
      </c>
      <c r="E45" s="150">
        <v>0</v>
      </c>
      <c r="F45" s="113">
        <v>0.24859738225390002</v>
      </c>
      <c r="G45" s="113">
        <v>-0.14576592178039999</v>
      </c>
      <c r="H45" s="165"/>
      <c r="I45" s="65"/>
      <c r="J45" s="65"/>
      <c r="K45" s="65"/>
      <c r="L45" s="65"/>
      <c r="M45" s="65"/>
      <c r="N45" s="65"/>
      <c r="O45" s="65"/>
    </row>
    <row r="46" spans="1:15" x14ac:dyDescent="0.3">
      <c r="A46" s="45" t="s">
        <v>72</v>
      </c>
      <c r="B46" s="149">
        <v>752.7708899093019</v>
      </c>
      <c r="C46" s="149">
        <v>353.18573325856795</v>
      </c>
      <c r="D46" s="149">
        <v>100.76687548310601</v>
      </c>
      <c r="E46" s="149">
        <v>0</v>
      </c>
      <c r="F46" s="149">
        <v>9.8926477847212997</v>
      </c>
      <c r="G46" s="149">
        <v>93.108145740984114</v>
      </c>
      <c r="H46" s="165"/>
      <c r="I46" s="65"/>
      <c r="J46" s="65"/>
      <c r="K46" s="65"/>
      <c r="L46" s="65"/>
      <c r="M46" s="65"/>
      <c r="N46" s="65"/>
      <c r="O46" s="65"/>
    </row>
    <row r="47" spans="1:15" x14ac:dyDescent="0.3">
      <c r="A47" s="10" t="s">
        <v>73</v>
      </c>
      <c r="B47" s="113">
        <v>-190.62014648078579</v>
      </c>
      <c r="C47" s="113">
        <v>-122.02972755874319</v>
      </c>
      <c r="D47" s="113">
        <v>-7.8824976118747001</v>
      </c>
      <c r="E47" s="113">
        <v>0</v>
      </c>
      <c r="F47" s="113">
        <v>-7.3641075201632002</v>
      </c>
      <c r="G47" s="113">
        <v>-55.472464703432998</v>
      </c>
      <c r="H47" s="165"/>
      <c r="I47" s="65"/>
      <c r="J47" s="65"/>
      <c r="K47" s="65"/>
      <c r="L47" s="65"/>
      <c r="M47" s="65"/>
      <c r="N47" s="65"/>
      <c r="O47" s="65"/>
    </row>
    <row r="48" spans="1:15" x14ac:dyDescent="0.3">
      <c r="A48" s="108" t="s">
        <v>142</v>
      </c>
      <c r="B48" s="149">
        <v>562.15074342851619</v>
      </c>
      <c r="C48" s="149">
        <v>231.1560056998247</v>
      </c>
      <c r="D48" s="149">
        <v>92.884377871231308</v>
      </c>
      <c r="E48" s="149">
        <v>0</v>
      </c>
      <c r="F48" s="149">
        <v>2.5285402645580999</v>
      </c>
      <c r="G48" s="149">
        <v>37.635681037551095</v>
      </c>
      <c r="H48" s="165"/>
      <c r="I48" s="65"/>
      <c r="J48" s="65"/>
      <c r="K48" s="65"/>
      <c r="L48" s="65"/>
      <c r="M48" s="65"/>
      <c r="N48" s="65"/>
      <c r="O48" s="65"/>
    </row>
    <row r="49" spans="1:15" ht="11.15" customHeight="1" x14ac:dyDescent="0.3">
      <c r="A49" s="1" t="s">
        <v>36</v>
      </c>
      <c r="B49" s="146">
        <v>0</v>
      </c>
      <c r="C49" s="146">
        <v>0</v>
      </c>
      <c r="D49" s="146">
        <v>0</v>
      </c>
      <c r="E49" s="146">
        <v>80.622209284875112</v>
      </c>
      <c r="F49" s="146">
        <v>0</v>
      </c>
      <c r="G49" s="146">
        <v>0</v>
      </c>
      <c r="H49" s="165"/>
      <c r="I49" s="65"/>
      <c r="J49" s="65"/>
      <c r="K49" s="65"/>
      <c r="L49" s="65"/>
      <c r="M49" s="65"/>
      <c r="N49" s="65"/>
      <c r="O49" s="65"/>
    </row>
    <row r="50" spans="1:15" x14ac:dyDescent="0.3">
      <c r="A50" s="45" t="s">
        <v>37</v>
      </c>
      <c r="B50" s="149">
        <v>562.15074342851619</v>
      </c>
      <c r="C50" s="149">
        <v>231.1560056998247</v>
      </c>
      <c r="D50" s="149">
        <v>92.884377871231308</v>
      </c>
      <c r="E50" s="149">
        <v>80.622209284875112</v>
      </c>
      <c r="F50" s="149">
        <v>2.5285402645580999</v>
      </c>
      <c r="G50" s="149">
        <v>37.635681037551095</v>
      </c>
      <c r="H50" s="165"/>
    </row>
    <row r="51" spans="1:15" x14ac:dyDescent="0.3">
      <c r="A51" s="7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D7B3-DAEE-4D3E-B230-7D6079A79E24}">
  <sheetPr>
    <tabColor rgb="FF0070C0"/>
  </sheetPr>
  <dimension ref="A5:O37"/>
  <sheetViews>
    <sheetView showGridLines="0" zoomScale="104" zoomScaleNormal="90" workbookViewId="0"/>
  </sheetViews>
  <sheetFormatPr baseColWidth="10" defaultColWidth="11.453125" defaultRowHeight="13" x14ac:dyDescent="0.3"/>
  <cols>
    <col min="1" max="1" width="35" style="1" bestFit="1" customWidth="1"/>
    <col min="2" max="2" width="11.453125" style="1"/>
    <col min="3" max="3" width="20.453125" style="1" customWidth="1"/>
    <col min="4" max="16384" width="11.453125" style="1"/>
  </cols>
  <sheetData>
    <row r="5" spans="1:15" ht="14.5" x14ac:dyDescent="0.35">
      <c r="B5" s="48"/>
      <c r="C5" s="49" t="s">
        <v>39</v>
      </c>
      <c r="D5" s="48"/>
    </row>
    <row r="6" spans="1:15" ht="14.5" x14ac:dyDescent="0.35">
      <c r="B6" s="48"/>
      <c r="C6" s="50" t="s">
        <v>133</v>
      </c>
      <c r="D6" s="48"/>
    </row>
    <row r="7" spans="1:15" ht="14.5" x14ac:dyDescent="0.35">
      <c r="B7" s="48"/>
      <c r="C7" s="49" t="s">
        <v>9</v>
      </c>
      <c r="D7" s="48"/>
    </row>
    <row r="8" spans="1:15" x14ac:dyDescent="0.3">
      <c r="G8" s="88" t="s">
        <v>136</v>
      </c>
    </row>
    <row r="9" spans="1:15" ht="14.25" customHeight="1" x14ac:dyDescent="0.3">
      <c r="A9" s="101" t="s">
        <v>133</v>
      </c>
      <c r="B9" s="62" t="s">
        <v>44</v>
      </c>
      <c r="C9" s="63" t="s">
        <v>45</v>
      </c>
      <c r="D9" s="62" t="s">
        <v>46</v>
      </c>
      <c r="E9" s="62" t="s">
        <v>3</v>
      </c>
      <c r="F9" s="62" t="s">
        <v>47</v>
      </c>
      <c r="G9" s="62" t="s">
        <v>48</v>
      </c>
    </row>
    <row r="10" spans="1:15" x14ac:dyDescent="0.3">
      <c r="A10" s="5" t="s">
        <v>67</v>
      </c>
      <c r="B10" s="113">
        <v>4401.0248424938791</v>
      </c>
      <c r="C10" s="152">
        <v>2265.6308456472029</v>
      </c>
      <c r="D10" s="152">
        <v>2503.2119423672175</v>
      </c>
      <c r="E10" s="113">
        <v>0</v>
      </c>
      <c r="F10" s="113">
        <v>2368.6258566312908</v>
      </c>
      <c r="G10" s="113">
        <v>694.05978998724333</v>
      </c>
      <c r="H10" s="65"/>
      <c r="I10" s="65"/>
      <c r="J10" s="65"/>
      <c r="K10" s="65"/>
      <c r="L10" s="65"/>
      <c r="M10" s="65"/>
      <c r="N10" s="65"/>
      <c r="O10" s="65"/>
    </row>
    <row r="11" spans="1:15" x14ac:dyDescent="0.3">
      <c r="A11" s="5" t="s">
        <v>68</v>
      </c>
      <c r="B11" s="113">
        <v>-2153.9366662899001</v>
      </c>
      <c r="C11" s="152">
        <v>-720.19521888009342</v>
      </c>
      <c r="D11" s="152">
        <v>-1009.1857460884164</v>
      </c>
      <c r="E11" s="113">
        <v>0</v>
      </c>
      <c r="F11" s="113">
        <v>-1549.1027487292688</v>
      </c>
      <c r="G11" s="113">
        <v>-371.0271624904621</v>
      </c>
      <c r="H11" s="65"/>
      <c r="I11" s="65"/>
      <c r="J11" s="65"/>
      <c r="K11" s="65"/>
      <c r="L11" s="65"/>
      <c r="M11" s="65"/>
      <c r="N11" s="65"/>
      <c r="O11" s="65"/>
    </row>
    <row r="12" spans="1:15" x14ac:dyDescent="0.3">
      <c r="A12" s="58" t="s">
        <v>19</v>
      </c>
      <c r="B12" s="116">
        <v>2247.0881762039794</v>
      </c>
      <c r="C12" s="153">
        <v>1545.4356267671096</v>
      </c>
      <c r="D12" s="153">
        <v>1494.0261962788011</v>
      </c>
      <c r="E12" s="116">
        <v>0</v>
      </c>
      <c r="F12" s="116">
        <v>819.52310790202205</v>
      </c>
      <c r="G12" s="116">
        <v>323.03262749678123</v>
      </c>
      <c r="H12" s="65"/>
      <c r="I12" s="65"/>
      <c r="J12" s="65"/>
      <c r="K12" s="65"/>
      <c r="L12" s="65"/>
      <c r="M12" s="65"/>
      <c r="N12" s="65"/>
      <c r="O12" s="65"/>
    </row>
    <row r="13" spans="1:15" x14ac:dyDescent="0.3">
      <c r="A13" s="5" t="s">
        <v>20</v>
      </c>
      <c r="B13" s="113">
        <v>-296.08118551071357</v>
      </c>
      <c r="C13" s="113">
        <v>-333.24484894242221</v>
      </c>
      <c r="D13" s="113">
        <v>-444.93787470212754</v>
      </c>
      <c r="E13" s="113">
        <v>0</v>
      </c>
      <c r="F13" s="113">
        <v>-157.84288865591458</v>
      </c>
      <c r="G13" s="113">
        <v>-111.23530307540041</v>
      </c>
      <c r="H13" s="65"/>
      <c r="I13" s="65"/>
      <c r="J13" s="65"/>
      <c r="K13" s="65"/>
      <c r="L13" s="65"/>
      <c r="M13" s="65"/>
      <c r="N13" s="65"/>
      <c r="O13" s="65"/>
    </row>
    <row r="14" spans="1:15" x14ac:dyDescent="0.3">
      <c r="A14" s="6" t="s">
        <v>21</v>
      </c>
      <c r="B14" s="113">
        <v>-220.01591820750002</v>
      </c>
      <c r="C14" s="152">
        <v>-244.82176986652527</v>
      </c>
      <c r="D14" s="152">
        <v>-354.04072711776712</v>
      </c>
      <c r="E14" s="113">
        <v>0</v>
      </c>
      <c r="F14" s="113">
        <v>-130.43773567242479</v>
      </c>
      <c r="G14" s="113">
        <v>-32.698672174376902</v>
      </c>
      <c r="H14" s="65"/>
      <c r="I14" s="65"/>
      <c r="J14" s="65"/>
      <c r="K14" s="65"/>
      <c r="L14" s="65"/>
      <c r="M14" s="65"/>
      <c r="N14" s="65"/>
      <c r="O14" s="65"/>
    </row>
    <row r="15" spans="1:15" x14ac:dyDescent="0.3">
      <c r="A15" s="6" t="s">
        <v>22</v>
      </c>
      <c r="B15" s="113">
        <v>46.812381449699998</v>
      </c>
      <c r="C15" s="152">
        <v>125.05743233133491</v>
      </c>
      <c r="D15" s="152">
        <v>99.955130606602395</v>
      </c>
      <c r="E15" s="113">
        <v>0</v>
      </c>
      <c r="F15" s="113">
        <v>0.26383537757140002</v>
      </c>
      <c r="G15" s="113">
        <v>12.073512627094399</v>
      </c>
      <c r="H15" s="65"/>
      <c r="I15" s="65"/>
      <c r="J15" s="65"/>
      <c r="K15" s="65"/>
      <c r="L15" s="65"/>
      <c r="M15" s="65"/>
      <c r="N15" s="65"/>
      <c r="O15" s="65"/>
    </row>
    <row r="16" spans="1:15" x14ac:dyDescent="0.3">
      <c r="A16" s="6" t="s">
        <v>23</v>
      </c>
      <c r="B16" s="113">
        <v>-274.97215338664961</v>
      </c>
      <c r="C16" s="152">
        <v>-275.54500664159718</v>
      </c>
      <c r="D16" s="152">
        <v>-249.17350479566619</v>
      </c>
      <c r="E16" s="113">
        <v>0</v>
      </c>
      <c r="F16" s="113">
        <v>-122.2788446372594</v>
      </c>
      <c r="G16" s="113">
        <v>-66.707741612518802</v>
      </c>
      <c r="H16" s="65"/>
      <c r="I16" s="65"/>
      <c r="J16" s="65"/>
      <c r="K16" s="65"/>
      <c r="L16" s="65"/>
      <c r="M16" s="65"/>
      <c r="N16" s="65"/>
      <c r="O16" s="65"/>
    </row>
    <row r="17" spans="1:15" x14ac:dyDescent="0.3">
      <c r="A17" s="6" t="s">
        <v>24</v>
      </c>
      <c r="B17" s="113">
        <v>152.09450463373602</v>
      </c>
      <c r="C17" s="152">
        <v>62.064495234365296</v>
      </c>
      <c r="D17" s="152">
        <v>58.321226604703398</v>
      </c>
      <c r="E17" s="113">
        <v>0</v>
      </c>
      <c r="F17" s="113">
        <v>94.609856276198187</v>
      </c>
      <c r="G17" s="113">
        <v>-23.9024019155991</v>
      </c>
      <c r="H17" s="65"/>
      <c r="I17" s="65"/>
      <c r="J17" s="65"/>
      <c r="K17" s="65"/>
      <c r="L17" s="65"/>
      <c r="M17" s="65"/>
      <c r="N17" s="65"/>
      <c r="O17" s="65"/>
    </row>
    <row r="18" spans="1:15" x14ac:dyDescent="0.3">
      <c r="A18" s="5" t="s">
        <v>25</v>
      </c>
      <c r="B18" s="113">
        <v>-515.84779026002798</v>
      </c>
      <c r="C18" s="152">
        <v>-112.14095589998139</v>
      </c>
      <c r="D18" s="152">
        <v>-363.4062161992556</v>
      </c>
      <c r="E18" s="113">
        <v>0</v>
      </c>
      <c r="F18" s="113">
        <v>-4.1586548881153007</v>
      </c>
      <c r="G18" s="113">
        <v>-15.868876608699599</v>
      </c>
      <c r="H18" s="65"/>
      <c r="I18" s="65"/>
      <c r="J18" s="65"/>
      <c r="K18" s="65"/>
      <c r="L18" s="65"/>
      <c r="M18" s="65"/>
      <c r="N18" s="65"/>
      <c r="O18" s="65"/>
    </row>
    <row r="19" spans="1:15" x14ac:dyDescent="0.3">
      <c r="A19" s="58" t="s">
        <v>1</v>
      </c>
      <c r="B19" s="153">
        <v>1435.1592004332374</v>
      </c>
      <c r="C19" s="153">
        <v>1100.0498219247058</v>
      </c>
      <c r="D19" s="153">
        <v>685.68210537741788</v>
      </c>
      <c r="E19" s="153">
        <v>0</v>
      </c>
      <c r="F19" s="153">
        <v>657.52156435799225</v>
      </c>
      <c r="G19" s="153">
        <v>195.92844781268124</v>
      </c>
      <c r="H19" s="65"/>
      <c r="I19" s="65"/>
      <c r="J19" s="65"/>
      <c r="K19" s="65"/>
      <c r="L19" s="65"/>
      <c r="M19" s="65"/>
      <c r="N19" s="65"/>
      <c r="O19" s="65"/>
    </row>
    <row r="20" spans="1:15" x14ac:dyDescent="0.3">
      <c r="H20" s="65"/>
      <c r="I20" s="65"/>
      <c r="J20" s="65"/>
      <c r="K20" s="65"/>
      <c r="L20" s="65"/>
      <c r="M20" s="65"/>
      <c r="N20" s="65"/>
      <c r="O20" s="65"/>
    </row>
    <row r="21" spans="1:15" x14ac:dyDescent="0.3">
      <c r="I21" s="65"/>
      <c r="J21" s="65"/>
      <c r="K21" s="65"/>
      <c r="L21" s="65"/>
      <c r="M21" s="65"/>
      <c r="N21" s="65"/>
      <c r="O21" s="65"/>
    </row>
    <row r="22" spans="1:15" x14ac:dyDescent="0.3">
      <c r="I22" s="65"/>
      <c r="J22" s="65"/>
      <c r="K22" s="65"/>
      <c r="L22" s="65"/>
      <c r="M22" s="65"/>
      <c r="N22" s="65"/>
      <c r="O22" s="65"/>
    </row>
    <row r="23" spans="1:15" x14ac:dyDescent="0.3">
      <c r="G23" s="88" t="s">
        <v>136</v>
      </c>
      <c r="I23" s="65"/>
      <c r="J23" s="65"/>
      <c r="K23" s="65"/>
      <c r="L23" s="65"/>
      <c r="M23" s="65"/>
      <c r="N23" s="65"/>
      <c r="O23" s="65"/>
    </row>
    <row r="24" spans="1:15" ht="14.25" customHeight="1" x14ac:dyDescent="0.3">
      <c r="A24" s="101" t="s">
        <v>139</v>
      </c>
      <c r="B24" s="62" t="s">
        <v>44</v>
      </c>
      <c r="C24" s="63" t="s">
        <v>45</v>
      </c>
      <c r="D24" s="62" t="s">
        <v>46</v>
      </c>
      <c r="E24" s="62" t="s">
        <v>3</v>
      </c>
      <c r="F24" s="62" t="s">
        <v>47</v>
      </c>
      <c r="G24" s="62" t="s">
        <v>48</v>
      </c>
    </row>
    <row r="25" spans="1:15" x14ac:dyDescent="0.3">
      <c r="A25" s="5" t="s">
        <v>67</v>
      </c>
      <c r="B25" s="113">
        <v>4591.5816099685826</v>
      </c>
      <c r="C25" s="152">
        <v>2252.9837754135133</v>
      </c>
      <c r="D25" s="152">
        <v>3144.6574307771775</v>
      </c>
      <c r="E25" s="113">
        <v>0</v>
      </c>
      <c r="F25" s="113">
        <v>2153.522351846068</v>
      </c>
      <c r="G25" s="113">
        <v>733.04079886576221</v>
      </c>
      <c r="H25" s="65"/>
      <c r="I25" s="65"/>
      <c r="J25" s="65"/>
      <c r="K25" s="65"/>
      <c r="L25" s="65"/>
      <c r="M25" s="65"/>
      <c r="N25" s="65"/>
      <c r="O25" s="65"/>
    </row>
    <row r="26" spans="1:15" x14ac:dyDescent="0.3">
      <c r="A26" s="5" t="s">
        <v>68</v>
      </c>
      <c r="B26" s="113">
        <v>-2301.585590659</v>
      </c>
      <c r="C26" s="152">
        <v>-875.13539574912147</v>
      </c>
      <c r="D26" s="152">
        <v>-940.11633038686716</v>
      </c>
      <c r="E26" s="113">
        <v>0</v>
      </c>
      <c r="F26" s="113">
        <v>-1315.1464357422678</v>
      </c>
      <c r="G26" s="113">
        <v>-424.53763701961572</v>
      </c>
      <c r="H26" s="65"/>
      <c r="I26" s="65"/>
      <c r="J26" s="65"/>
      <c r="K26" s="65"/>
      <c r="L26" s="65"/>
      <c r="M26" s="65"/>
      <c r="N26" s="65"/>
      <c r="O26" s="65"/>
    </row>
    <row r="27" spans="1:15" x14ac:dyDescent="0.3">
      <c r="A27" s="58" t="s">
        <v>19</v>
      </c>
      <c r="B27" s="116">
        <v>2289.9960193095826</v>
      </c>
      <c r="C27" s="153">
        <v>1377.8483796643918</v>
      </c>
      <c r="D27" s="153">
        <v>2204.5411003903105</v>
      </c>
      <c r="E27" s="116">
        <v>0</v>
      </c>
      <c r="F27" s="116">
        <v>838.37591610380014</v>
      </c>
      <c r="G27" s="116">
        <v>308.5031618461465</v>
      </c>
      <c r="H27" s="65"/>
      <c r="I27" s="65"/>
      <c r="J27" s="65"/>
      <c r="K27" s="65"/>
      <c r="L27" s="65"/>
      <c r="M27" s="65"/>
      <c r="N27" s="65"/>
      <c r="O27" s="65"/>
    </row>
    <row r="28" spans="1:15" x14ac:dyDescent="0.3">
      <c r="A28" s="5" t="s">
        <v>20</v>
      </c>
      <c r="B28" s="113">
        <v>-294.59024136895312</v>
      </c>
      <c r="C28" s="113">
        <v>-296.64917774165974</v>
      </c>
      <c r="D28" s="113">
        <v>-526.90259690812582</v>
      </c>
      <c r="E28" s="113">
        <v>0</v>
      </c>
      <c r="F28" s="113">
        <v>-207.49084572612514</v>
      </c>
      <c r="G28" s="113">
        <v>-63.841605425185804</v>
      </c>
      <c r="H28" s="65"/>
      <c r="I28" s="65"/>
      <c r="J28" s="65"/>
      <c r="K28" s="65"/>
      <c r="L28" s="65"/>
      <c r="M28" s="65"/>
      <c r="N28" s="65"/>
      <c r="O28" s="65"/>
    </row>
    <row r="29" spans="1:15" x14ac:dyDescent="0.3">
      <c r="A29" s="6" t="s">
        <v>21</v>
      </c>
      <c r="B29" s="113">
        <v>-215.97372507399999</v>
      </c>
      <c r="C29" s="152">
        <v>-196.44580198150419</v>
      </c>
      <c r="D29" s="152">
        <v>-383.48870073279016</v>
      </c>
      <c r="E29" s="113">
        <v>0</v>
      </c>
      <c r="F29" s="113">
        <v>-124.14397682491811</v>
      </c>
      <c r="G29" s="113">
        <v>-34.424859341155098</v>
      </c>
      <c r="H29" s="65"/>
      <c r="I29" s="65"/>
      <c r="J29" s="65"/>
      <c r="K29" s="65"/>
      <c r="L29" s="65"/>
      <c r="M29" s="65"/>
      <c r="N29" s="65"/>
      <c r="O29" s="65"/>
    </row>
    <row r="30" spans="1:15" x14ac:dyDescent="0.3">
      <c r="A30" s="6" t="s">
        <v>22</v>
      </c>
      <c r="B30" s="113">
        <v>43.234854825500001</v>
      </c>
      <c r="C30" s="152">
        <v>89.897312230871492</v>
      </c>
      <c r="D30" s="152">
        <v>105.4034013699151</v>
      </c>
      <c r="E30" s="113">
        <v>0</v>
      </c>
      <c r="F30" s="113">
        <v>0.70942234737559995</v>
      </c>
      <c r="G30" s="113">
        <v>7.2227950110763004</v>
      </c>
      <c r="H30" s="65"/>
      <c r="I30" s="65"/>
      <c r="J30" s="65"/>
      <c r="K30" s="65"/>
      <c r="L30" s="65"/>
      <c r="M30" s="65"/>
      <c r="N30" s="65"/>
      <c r="O30" s="65"/>
    </row>
    <row r="31" spans="1:15" x14ac:dyDescent="0.3">
      <c r="A31" s="6" t="s">
        <v>23</v>
      </c>
      <c r="B31" s="113">
        <v>-277.01333743946009</v>
      </c>
      <c r="C31" s="152">
        <v>-236.96001635460681</v>
      </c>
      <c r="D31" s="152">
        <v>-308.0527407301131</v>
      </c>
      <c r="E31" s="113">
        <v>0</v>
      </c>
      <c r="F31" s="113">
        <v>-120.5410281595266</v>
      </c>
      <c r="G31" s="113">
        <v>-56.197756239565699</v>
      </c>
      <c r="H31" s="65"/>
      <c r="I31" s="65"/>
      <c r="J31" s="65"/>
      <c r="K31" s="65"/>
      <c r="L31" s="65"/>
      <c r="M31" s="65"/>
      <c r="N31" s="65"/>
      <c r="O31" s="65"/>
    </row>
    <row r="32" spans="1:15" x14ac:dyDescent="0.3">
      <c r="A32" s="6" t="s">
        <v>24</v>
      </c>
      <c r="B32" s="113">
        <v>155.16196631900701</v>
      </c>
      <c r="C32" s="152">
        <v>46.859328363579799</v>
      </c>
      <c r="D32" s="152">
        <v>59.235443184862298</v>
      </c>
      <c r="E32" s="113">
        <v>0</v>
      </c>
      <c r="F32" s="113">
        <v>36.484736910943994</v>
      </c>
      <c r="G32" s="113">
        <v>19.5582151444587</v>
      </c>
      <c r="H32" s="65"/>
      <c r="I32" s="65"/>
      <c r="J32" s="65"/>
      <c r="K32" s="65"/>
      <c r="L32" s="65"/>
      <c r="M32" s="65"/>
      <c r="N32" s="65"/>
      <c r="O32" s="65"/>
    </row>
    <row r="33" spans="1:15" x14ac:dyDescent="0.3">
      <c r="A33" s="5" t="s">
        <v>25</v>
      </c>
      <c r="B33" s="113">
        <v>-515.02377340829628</v>
      </c>
      <c r="C33" s="152">
        <v>-152.897025632414</v>
      </c>
      <c r="D33" s="152">
        <v>-392.56664177476762</v>
      </c>
      <c r="E33" s="113">
        <v>0</v>
      </c>
      <c r="F33" s="113">
        <v>-4.1542933731567997</v>
      </c>
      <c r="G33" s="113">
        <v>-18.748811872558896</v>
      </c>
      <c r="H33" s="65"/>
      <c r="I33" s="65"/>
      <c r="J33" s="65"/>
      <c r="K33" s="65"/>
      <c r="L33" s="65"/>
      <c r="M33" s="65"/>
      <c r="N33" s="65"/>
      <c r="O33" s="65"/>
    </row>
    <row r="34" spans="1:15" x14ac:dyDescent="0.3">
      <c r="A34" s="58" t="s">
        <v>1</v>
      </c>
      <c r="B34" s="153">
        <v>1480.3820045323332</v>
      </c>
      <c r="C34" s="153">
        <v>928.30217629031813</v>
      </c>
      <c r="D34" s="153">
        <v>1285.0718617074172</v>
      </c>
      <c r="E34" s="153">
        <v>0</v>
      </c>
      <c r="F34" s="153">
        <v>626.73077700451825</v>
      </c>
      <c r="G34" s="153">
        <v>225.9127445484018</v>
      </c>
      <c r="H34" s="65"/>
      <c r="I34" s="65"/>
      <c r="J34" s="65"/>
      <c r="K34" s="65"/>
      <c r="L34" s="65"/>
      <c r="M34" s="65"/>
      <c r="N34" s="65"/>
      <c r="O34" s="65"/>
    </row>
    <row r="36" spans="1:15" x14ac:dyDescent="0.3">
      <c r="A36" s="7"/>
    </row>
    <row r="37" spans="1:15" x14ac:dyDescent="0.3">
      <c r="B37" s="66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D3AA-634A-4601-A8ED-F70040C059A5}">
  <sheetPr>
    <tabColor rgb="FF00A443"/>
  </sheetPr>
  <dimension ref="A2:H32"/>
  <sheetViews>
    <sheetView showGridLines="0" zoomScaleNormal="100" workbookViewId="0"/>
  </sheetViews>
  <sheetFormatPr baseColWidth="10" defaultColWidth="11.453125" defaultRowHeight="13" x14ac:dyDescent="0.3"/>
  <cols>
    <col min="1" max="1" width="55.54296875" style="1" bestFit="1" customWidth="1"/>
    <col min="2" max="2" width="13.453125" style="1" customWidth="1"/>
    <col min="3" max="4" width="13.54296875" style="1" customWidth="1"/>
    <col min="5" max="5" width="11.453125" style="1"/>
    <col min="6" max="6" width="11.81640625" style="1" bestFit="1" customWidth="1"/>
    <col min="7" max="16384" width="11.453125" style="1"/>
  </cols>
  <sheetData>
    <row r="2" spans="1:8" ht="12.75" customHeight="1" x14ac:dyDescent="0.3"/>
    <row r="3" spans="1:8" ht="12.75" customHeight="1" x14ac:dyDescent="0.3"/>
    <row r="4" spans="1:8" ht="12.75" customHeight="1" x14ac:dyDescent="0.3"/>
    <row r="5" spans="1:8" ht="18" x14ac:dyDescent="0.4">
      <c r="A5" s="50" t="s">
        <v>15</v>
      </c>
      <c r="B5" s="50"/>
      <c r="C5" s="50"/>
      <c r="D5" s="8"/>
    </row>
    <row r="6" spans="1:8" ht="18" x14ac:dyDescent="0.4">
      <c r="A6" s="83" t="s">
        <v>133</v>
      </c>
      <c r="B6" s="50"/>
      <c r="C6" s="50"/>
      <c r="D6" s="8"/>
    </row>
    <row r="7" spans="1:8" ht="18" x14ac:dyDescent="0.4">
      <c r="A7" s="54" t="s">
        <v>9</v>
      </c>
      <c r="B7" s="50"/>
      <c r="C7" s="50"/>
      <c r="D7" s="8"/>
    </row>
    <row r="8" spans="1:8" x14ac:dyDescent="0.3">
      <c r="A8" s="4"/>
      <c r="B8" s="4"/>
      <c r="C8" s="23"/>
      <c r="D8" s="4"/>
    </row>
    <row r="9" spans="1:8" x14ac:dyDescent="0.3">
      <c r="A9" s="4"/>
      <c r="B9" s="4"/>
      <c r="C9" s="24"/>
      <c r="D9" s="88" t="s">
        <v>136</v>
      </c>
    </row>
    <row r="10" spans="1:8" ht="32.15" customHeight="1" x14ac:dyDescent="0.3">
      <c r="A10" s="4"/>
      <c r="B10" s="43" t="s">
        <v>133</v>
      </c>
      <c r="C10" s="43" t="s">
        <v>139</v>
      </c>
      <c r="D10" s="44" t="s">
        <v>0</v>
      </c>
    </row>
    <row r="11" spans="1:8" x14ac:dyDescent="0.3">
      <c r="A11" s="68" t="s">
        <v>17</v>
      </c>
      <c r="B11" s="143">
        <v>12017.57540680871</v>
      </c>
      <c r="C11" s="143">
        <v>12053.39320345305</v>
      </c>
      <c r="D11" s="162">
        <v>-0.29715944746645212</v>
      </c>
      <c r="F11" s="14"/>
      <c r="G11" s="14"/>
      <c r="H11" s="14"/>
    </row>
    <row r="12" spans="1:8" x14ac:dyDescent="0.3">
      <c r="A12" s="69" t="s">
        <v>18</v>
      </c>
      <c r="B12" s="144">
        <v>-5588.2399048993448</v>
      </c>
      <c r="C12" s="144">
        <v>-5560.9271489473376</v>
      </c>
      <c r="D12" s="163">
        <v>0.49115471611918771</v>
      </c>
      <c r="F12" s="14"/>
      <c r="G12" s="14"/>
      <c r="H12" s="14"/>
    </row>
    <row r="13" spans="1:8" x14ac:dyDescent="0.3">
      <c r="A13" s="70" t="s">
        <v>19</v>
      </c>
      <c r="B13" s="145">
        <v>6429.3355019093651</v>
      </c>
      <c r="C13" s="145">
        <v>6492.4660545057131</v>
      </c>
      <c r="D13" s="164">
        <v>-0.97236630990986828</v>
      </c>
      <c r="F13" s="14"/>
      <c r="G13" s="14"/>
      <c r="H13" s="14"/>
    </row>
    <row r="14" spans="1:8" x14ac:dyDescent="0.3">
      <c r="A14" s="68" t="s">
        <v>20</v>
      </c>
      <c r="B14" s="143">
        <v>-1348.4101947457168</v>
      </c>
      <c r="C14" s="143">
        <v>-1431.4943623757406</v>
      </c>
      <c r="D14" s="162">
        <v>-5.8040164050758403</v>
      </c>
      <c r="F14" s="14"/>
      <c r="G14" s="14"/>
      <c r="H14" s="14"/>
    </row>
    <row r="15" spans="1:8" x14ac:dyDescent="0.3">
      <c r="A15" s="71" t="s">
        <v>21</v>
      </c>
      <c r="B15" s="113">
        <v>-1040.7386043014942</v>
      </c>
      <c r="C15" s="113">
        <v>-1008.4838496491861</v>
      </c>
      <c r="D15" s="163">
        <v>3.1983412192003167</v>
      </c>
      <c r="F15" s="14"/>
      <c r="G15" s="14"/>
      <c r="H15" s="14"/>
    </row>
    <row r="16" spans="1:8" x14ac:dyDescent="0.3">
      <c r="A16" s="71" t="s">
        <v>22</v>
      </c>
      <c r="B16" s="113">
        <v>288.35700523213308</v>
      </c>
      <c r="C16" s="113">
        <v>250.07794821204129</v>
      </c>
      <c r="D16" s="163">
        <v>15.306850241603446</v>
      </c>
      <c r="F16" s="14"/>
      <c r="G16" s="14"/>
      <c r="H16" s="14"/>
    </row>
    <row r="17" spans="1:8" x14ac:dyDescent="0.3">
      <c r="A17" s="71" t="s">
        <v>23</v>
      </c>
      <c r="B17" s="113">
        <v>-894.15458510852943</v>
      </c>
      <c r="C17" s="113">
        <v>-912.81978920069423</v>
      </c>
      <c r="D17" s="163">
        <v>-2.0447852153280861</v>
      </c>
      <c r="F17" s="14"/>
      <c r="G17" s="14"/>
      <c r="H17" s="14"/>
    </row>
    <row r="18" spans="1:8" x14ac:dyDescent="0.3">
      <c r="A18" s="71" t="s">
        <v>24</v>
      </c>
      <c r="B18" s="113">
        <v>298.12598943217392</v>
      </c>
      <c r="C18" s="113">
        <v>239.73132826209806</v>
      </c>
      <c r="D18" s="163">
        <v>24.358377185577108</v>
      </c>
      <c r="F18" s="14"/>
      <c r="G18" s="14"/>
      <c r="H18" s="14"/>
    </row>
    <row r="19" spans="1:8" x14ac:dyDescent="0.3">
      <c r="A19" s="68" t="s">
        <v>25</v>
      </c>
      <c r="B19" s="143">
        <v>-1013.7904391328219</v>
      </c>
      <c r="C19" s="143">
        <v>-1087.2933830972736</v>
      </c>
      <c r="D19" s="162">
        <v>-6.7601757820939312</v>
      </c>
      <c r="F19" s="14"/>
      <c r="G19" s="14"/>
      <c r="H19" s="14"/>
    </row>
    <row r="20" spans="1:8" x14ac:dyDescent="0.3">
      <c r="A20" s="70" t="s">
        <v>1</v>
      </c>
      <c r="B20" s="145">
        <v>4067.1348680308265</v>
      </c>
      <c r="C20" s="145">
        <v>3973.6783090326981</v>
      </c>
      <c r="D20" s="164">
        <v>2.3518904080808278</v>
      </c>
      <c r="F20" s="14"/>
      <c r="G20" s="14"/>
      <c r="H20" s="14"/>
    </row>
    <row r="21" spans="1:8" x14ac:dyDescent="0.3">
      <c r="A21" s="69" t="s">
        <v>26</v>
      </c>
      <c r="B21" s="144">
        <v>-1475.7073882906207</v>
      </c>
      <c r="C21" s="144">
        <v>-1358.0339644213839</v>
      </c>
      <c r="D21" s="163">
        <v>8.6649838628574933</v>
      </c>
      <c r="F21" s="14"/>
      <c r="G21" s="14"/>
      <c r="H21" s="14"/>
    </row>
    <row r="22" spans="1:8" x14ac:dyDescent="0.3">
      <c r="A22" s="70" t="s">
        <v>27</v>
      </c>
      <c r="B22" s="145">
        <v>2591.4274797402059</v>
      </c>
      <c r="C22" s="145">
        <v>2615.6443446113144</v>
      </c>
      <c r="D22" s="164">
        <v>-0.92584700672320142</v>
      </c>
      <c r="F22" s="14"/>
      <c r="G22" s="14"/>
      <c r="H22" s="14"/>
    </row>
    <row r="23" spans="1:8" x14ac:dyDescent="0.3">
      <c r="A23" s="69" t="s">
        <v>28</v>
      </c>
      <c r="B23" s="144">
        <v>-1175.3827093659888</v>
      </c>
      <c r="C23" s="144">
        <v>-1102.0501397966195</v>
      </c>
      <c r="D23" s="163">
        <v>6.6541953874170039</v>
      </c>
      <c r="F23" s="14"/>
      <c r="G23" s="14"/>
      <c r="H23" s="14"/>
    </row>
    <row r="24" spans="1:8" x14ac:dyDescent="0.3">
      <c r="A24" s="69" t="s">
        <v>29</v>
      </c>
      <c r="B24" s="144">
        <v>678.78979039669002</v>
      </c>
      <c r="C24" s="144">
        <v>598.95750305905403</v>
      </c>
      <c r="D24" s="163">
        <v>13.328539492352757</v>
      </c>
      <c r="F24" s="14"/>
      <c r="G24" s="14"/>
      <c r="H24" s="14"/>
    </row>
    <row r="25" spans="1:8" x14ac:dyDescent="0.3">
      <c r="A25" s="27" t="s">
        <v>30</v>
      </c>
      <c r="B25" s="143">
        <v>-496.59291896929881</v>
      </c>
      <c r="C25" s="143">
        <v>-503.0926367375655</v>
      </c>
      <c r="D25" s="162">
        <v>-1.2919524742830257</v>
      </c>
      <c r="F25" s="14"/>
      <c r="G25" s="14"/>
      <c r="H25" s="14"/>
    </row>
    <row r="26" spans="1:8" x14ac:dyDescent="0.3">
      <c r="A26" s="27" t="s">
        <v>31</v>
      </c>
      <c r="B26" s="143">
        <v>81.29915006483364</v>
      </c>
      <c r="C26" s="143">
        <v>113.43000783431586</v>
      </c>
      <c r="D26" s="162">
        <v>-28.326593978918606</v>
      </c>
      <c r="F26" s="14"/>
      <c r="G26" s="14"/>
      <c r="H26" s="14"/>
    </row>
    <row r="27" spans="1:8" x14ac:dyDescent="0.3">
      <c r="A27" s="70" t="s">
        <v>32</v>
      </c>
      <c r="B27" s="145">
        <v>2176.1337108357407</v>
      </c>
      <c r="C27" s="145">
        <v>2225.9817157080647</v>
      </c>
      <c r="D27" s="164">
        <v>-2.2393717127396915</v>
      </c>
      <c r="F27" s="14"/>
      <c r="G27" s="14"/>
      <c r="H27" s="14"/>
    </row>
    <row r="28" spans="1:8" x14ac:dyDescent="0.3">
      <c r="A28" s="69" t="s">
        <v>33</v>
      </c>
      <c r="B28" s="144">
        <v>-247.1694989198933</v>
      </c>
      <c r="C28" s="144">
        <v>-424.69634732042005</v>
      </c>
      <c r="D28" s="163">
        <v>-41.800888922312375</v>
      </c>
      <c r="F28" s="14"/>
      <c r="G28" s="14"/>
      <c r="H28" s="14"/>
    </row>
    <row r="29" spans="1:8" x14ac:dyDescent="0.3">
      <c r="A29" s="69" t="s">
        <v>34</v>
      </c>
      <c r="B29" s="144">
        <v>-63.947844404417495</v>
      </c>
      <c r="C29" s="144">
        <v>-126.92453923589609</v>
      </c>
      <c r="D29" s="163">
        <v>-49.617430333493687</v>
      </c>
      <c r="F29" s="14"/>
      <c r="G29" s="14"/>
      <c r="H29" s="14"/>
    </row>
    <row r="30" spans="1:8" x14ac:dyDescent="0.3">
      <c r="A30" s="70" t="s">
        <v>35</v>
      </c>
      <c r="B30" s="145">
        <v>1865.0163675114297</v>
      </c>
      <c r="C30" s="145">
        <v>1674.3608291517485</v>
      </c>
      <c r="D30" s="164">
        <v>11.38676532801294</v>
      </c>
      <c r="F30" s="14"/>
      <c r="G30" s="14"/>
      <c r="H30" s="14"/>
    </row>
    <row r="31" spans="1:8" ht="12" customHeight="1" x14ac:dyDescent="0.3"/>
    <row r="32" spans="1:8" x14ac:dyDescent="0.3">
      <c r="A32" s="7"/>
    </row>
  </sheetData>
  <pageMargins left="0.7" right="0.7" top="0.75" bottom="0.75" header="0.3" footer="0.3"/>
  <pageSetup paperSize="9" scale="99" orientation="portrait" r:id="rId1"/>
  <headerFooter>
    <oddFooter>&amp;C&amp;1#&amp;"Calibri"&amp;12&amp;K008000Internal Use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8ECA-029C-4E37-B7FD-C453945F131C}">
  <sheetPr>
    <tabColor rgb="FF00A443"/>
  </sheetPr>
  <dimension ref="A2:L51"/>
  <sheetViews>
    <sheetView showGridLines="0" zoomScaleNormal="100" workbookViewId="0"/>
  </sheetViews>
  <sheetFormatPr baseColWidth="10" defaultColWidth="11.453125" defaultRowHeight="13" x14ac:dyDescent="0.3"/>
  <cols>
    <col min="1" max="1" width="36.453125" style="1" bestFit="1" customWidth="1"/>
    <col min="2" max="2" width="12.453125" style="1" bestFit="1" customWidth="1"/>
    <col min="3" max="3" width="20" style="1" customWidth="1"/>
    <col min="4" max="4" width="11.453125" style="1" bestFit="1" customWidth="1"/>
    <col min="5" max="5" width="15.54296875" style="1" bestFit="1" customWidth="1"/>
    <col min="6" max="16384" width="11.453125" style="1"/>
  </cols>
  <sheetData>
    <row r="2" spans="1:12" ht="12.75" customHeight="1" x14ac:dyDescent="0.3"/>
    <row r="3" spans="1:12" ht="12.75" customHeight="1" x14ac:dyDescent="0.3"/>
    <row r="4" spans="1:12" ht="18.75" customHeight="1" x14ac:dyDescent="0.4">
      <c r="D4" s="15"/>
      <c r="E4" s="8"/>
    </row>
    <row r="5" spans="1:12" ht="18.75" customHeight="1" x14ac:dyDescent="0.35">
      <c r="A5" s="48"/>
      <c r="B5" s="48"/>
      <c r="C5" s="49" t="s">
        <v>10</v>
      </c>
      <c r="D5" s="50"/>
      <c r="E5" s="50"/>
      <c r="F5" s="48"/>
    </row>
    <row r="6" spans="1:12" ht="14.5" x14ac:dyDescent="0.35">
      <c r="A6" s="51" t="s">
        <v>2</v>
      </c>
      <c r="B6" s="48"/>
      <c r="C6" s="82" t="s">
        <v>133</v>
      </c>
      <c r="D6" s="49"/>
      <c r="E6" s="50"/>
      <c r="F6" s="48"/>
    </row>
    <row r="7" spans="1:12" ht="14.5" x14ac:dyDescent="0.35">
      <c r="A7" s="48"/>
      <c r="B7" s="50"/>
      <c r="C7" s="49" t="s">
        <v>9</v>
      </c>
      <c r="D7" s="50"/>
      <c r="E7" s="50"/>
      <c r="F7" s="48"/>
    </row>
    <row r="8" spans="1:12" ht="18" x14ac:dyDescent="0.4">
      <c r="A8" s="16"/>
      <c r="B8" s="17"/>
      <c r="C8" s="17"/>
      <c r="D8" s="17"/>
      <c r="E8" s="8"/>
    </row>
    <row r="9" spans="1:12" x14ac:dyDescent="0.3">
      <c r="A9" s="18"/>
      <c r="B9" s="19"/>
      <c r="C9" s="19"/>
      <c r="D9" s="19"/>
      <c r="E9" s="88" t="s">
        <v>136</v>
      </c>
    </row>
    <row r="10" spans="1:12" ht="34.4" customHeight="1" x14ac:dyDescent="0.3">
      <c r="A10" s="101" t="s">
        <v>133</v>
      </c>
      <c r="B10" s="46" t="s">
        <v>40</v>
      </c>
      <c r="C10" s="47" t="s">
        <v>41</v>
      </c>
      <c r="D10" s="47" t="s">
        <v>42</v>
      </c>
      <c r="E10" s="47" t="s">
        <v>43</v>
      </c>
    </row>
    <row r="11" spans="1:12" x14ac:dyDescent="0.3">
      <c r="A11" s="72" t="s">
        <v>67</v>
      </c>
      <c r="B11" s="111">
        <v>5646.220778203553</v>
      </c>
      <c r="C11" s="111">
        <v>6441.4376887362869</v>
      </c>
      <c r="D11" s="111">
        <v>24.330489442592398</v>
      </c>
      <c r="E11" s="111">
        <v>-94.413549573721369</v>
      </c>
      <c r="G11" s="64"/>
      <c r="H11" s="64"/>
      <c r="I11" s="64"/>
      <c r="J11" s="64"/>
      <c r="K11" s="64"/>
      <c r="L11" s="64"/>
    </row>
    <row r="12" spans="1:12" x14ac:dyDescent="0.3">
      <c r="A12" s="72" t="s">
        <v>68</v>
      </c>
      <c r="B12" s="111">
        <v>-2466.3218849171285</v>
      </c>
      <c r="C12" s="111">
        <v>-3186.2324111922121</v>
      </c>
      <c r="D12" s="111">
        <v>-17.840497979976099</v>
      </c>
      <c r="E12" s="111">
        <v>82.154889189972025</v>
      </c>
      <c r="G12" s="64"/>
      <c r="H12" s="64"/>
      <c r="I12" s="64"/>
      <c r="J12" s="64"/>
      <c r="K12" s="64"/>
      <c r="L12" s="64"/>
    </row>
    <row r="13" spans="1:12" x14ac:dyDescent="0.3">
      <c r="A13" s="73" t="s">
        <v>19</v>
      </c>
      <c r="B13" s="147">
        <v>3179.898893286424</v>
      </c>
      <c r="C13" s="147">
        <v>3255.2052775440739</v>
      </c>
      <c r="D13" s="147">
        <v>6.4899914626162998</v>
      </c>
      <c r="E13" s="147">
        <v>-12.258660383749344</v>
      </c>
      <c r="G13" s="64"/>
      <c r="H13" s="64"/>
      <c r="I13" s="64"/>
      <c r="J13" s="64"/>
      <c r="K13" s="64"/>
      <c r="L13" s="64"/>
    </row>
    <row r="14" spans="1:12" x14ac:dyDescent="0.3">
      <c r="A14" s="72" t="s">
        <v>20</v>
      </c>
      <c r="B14" s="111">
        <v>-747.64129442959029</v>
      </c>
      <c r="C14" s="111">
        <v>-607.36942568003565</v>
      </c>
      <c r="D14" s="111">
        <v>-17.823852469814899</v>
      </c>
      <c r="E14" s="111">
        <v>24.424377833724101</v>
      </c>
      <c r="G14" s="64"/>
      <c r="H14" s="64"/>
      <c r="I14" s="64"/>
      <c r="J14" s="64"/>
      <c r="K14" s="64"/>
      <c r="L14" s="64"/>
    </row>
    <row r="15" spans="1:12" x14ac:dyDescent="0.3">
      <c r="A15" s="74" t="s">
        <v>21</v>
      </c>
      <c r="B15" s="148">
        <v>-642.98638186302526</v>
      </c>
      <c r="C15" s="148">
        <v>-264.98715159420271</v>
      </c>
      <c r="D15" s="148">
        <v>-5.2246674920701999</v>
      </c>
      <c r="E15" s="148">
        <v>-127.54040335219595</v>
      </c>
      <c r="G15" s="64"/>
      <c r="H15" s="64"/>
      <c r="I15" s="64"/>
      <c r="J15" s="64"/>
      <c r="K15" s="64"/>
      <c r="L15" s="64"/>
    </row>
    <row r="16" spans="1:12" x14ac:dyDescent="0.3">
      <c r="A16" s="74" t="s">
        <v>22</v>
      </c>
      <c r="B16" s="148">
        <v>241.3382285264592</v>
      </c>
      <c r="C16" s="148">
        <v>42.7026203145954</v>
      </c>
      <c r="D16" s="113">
        <v>0</v>
      </c>
      <c r="E16" s="148">
        <v>4.3161563910784659</v>
      </c>
      <c r="G16" s="64"/>
      <c r="H16" s="64"/>
      <c r="I16" s="64"/>
      <c r="J16" s="64"/>
      <c r="K16" s="64"/>
      <c r="L16" s="64"/>
    </row>
    <row r="17" spans="1:12" x14ac:dyDescent="0.3">
      <c r="A17" s="74" t="s">
        <v>23</v>
      </c>
      <c r="B17" s="148">
        <v>-521.33084273655845</v>
      </c>
      <c r="C17" s="148">
        <v>-542.48843516459544</v>
      </c>
      <c r="D17" s="148">
        <v>-12.6796543849192</v>
      </c>
      <c r="E17" s="148">
        <v>182.34434717754371</v>
      </c>
      <c r="G17" s="64"/>
      <c r="H17" s="64"/>
      <c r="I17" s="64"/>
      <c r="J17" s="64"/>
      <c r="K17" s="64"/>
      <c r="L17" s="64"/>
    </row>
    <row r="18" spans="1:12" x14ac:dyDescent="0.3">
      <c r="A18" s="75" t="s">
        <v>24</v>
      </c>
      <c r="B18" s="148">
        <v>175.3377016435341</v>
      </c>
      <c r="C18" s="148">
        <v>157.40354076416722</v>
      </c>
      <c r="D18" s="148">
        <v>8.0469407174499991E-2</v>
      </c>
      <c r="E18" s="148">
        <v>-34.695722382701874</v>
      </c>
      <c r="G18" s="64"/>
      <c r="H18" s="64"/>
      <c r="I18" s="64"/>
      <c r="J18" s="64"/>
      <c r="K18" s="64"/>
      <c r="L18" s="64"/>
    </row>
    <row r="19" spans="1:12" x14ac:dyDescent="0.3">
      <c r="A19" s="72" t="s">
        <v>25</v>
      </c>
      <c r="B19" s="148">
        <v>-384.73221087793399</v>
      </c>
      <c r="C19" s="148">
        <v>-625.52225456759584</v>
      </c>
      <c r="D19" s="148">
        <v>-0.61773731674200005</v>
      </c>
      <c r="E19" s="148">
        <v>-2.9182363705501002</v>
      </c>
      <c r="G19" s="64"/>
      <c r="H19" s="64"/>
      <c r="I19" s="64"/>
      <c r="J19" s="64"/>
      <c r="K19" s="64"/>
      <c r="L19" s="64"/>
    </row>
    <row r="20" spans="1:12" x14ac:dyDescent="0.3">
      <c r="A20" s="73" t="s">
        <v>1</v>
      </c>
      <c r="B20" s="147">
        <v>2047.5253879788993</v>
      </c>
      <c r="C20" s="147">
        <v>2022.3135972964428</v>
      </c>
      <c r="D20" s="147">
        <v>-11.951598323940599</v>
      </c>
      <c r="E20" s="147">
        <v>9.2474810794253024</v>
      </c>
      <c r="G20" s="64"/>
      <c r="H20" s="64"/>
      <c r="I20" s="64"/>
      <c r="J20" s="64"/>
      <c r="K20" s="64"/>
      <c r="L20" s="64"/>
    </row>
    <row r="21" spans="1:12" x14ac:dyDescent="0.3">
      <c r="A21" s="72" t="s">
        <v>69</v>
      </c>
      <c r="B21" s="111">
        <v>-702.11454220280825</v>
      </c>
      <c r="C21" s="111">
        <v>-723.09607101088284</v>
      </c>
      <c r="D21" s="111">
        <v>-2.8721268475861002</v>
      </c>
      <c r="E21" s="111">
        <v>-47.624648229343435</v>
      </c>
      <c r="G21" s="64"/>
      <c r="H21" s="64"/>
      <c r="I21" s="64"/>
      <c r="J21" s="64"/>
      <c r="K21" s="64"/>
      <c r="L21" s="64"/>
    </row>
    <row r="22" spans="1:12" x14ac:dyDescent="0.3">
      <c r="A22" s="73" t="s">
        <v>27</v>
      </c>
      <c r="B22" s="147">
        <v>1345.410845776091</v>
      </c>
      <c r="C22" s="147">
        <v>1299.2175262855594</v>
      </c>
      <c r="D22" s="147">
        <v>-14.823725171526702</v>
      </c>
      <c r="E22" s="147">
        <v>-38.377167149918137</v>
      </c>
      <c r="G22" s="64"/>
      <c r="H22" s="64"/>
      <c r="I22" s="64"/>
      <c r="J22" s="64"/>
      <c r="K22" s="64"/>
      <c r="L22" s="64"/>
    </row>
    <row r="23" spans="1:12" x14ac:dyDescent="0.3">
      <c r="A23" s="72" t="s">
        <v>70</v>
      </c>
      <c r="B23" s="111">
        <v>-471.73233749830973</v>
      </c>
      <c r="C23" s="111">
        <v>-189.24475441095967</v>
      </c>
      <c r="D23" s="111">
        <v>2.0478569135611</v>
      </c>
      <c r="E23" s="111">
        <v>162.33631602640986</v>
      </c>
      <c r="G23" s="64"/>
      <c r="H23" s="64"/>
      <c r="I23" s="64"/>
      <c r="J23" s="64"/>
      <c r="K23" s="64"/>
      <c r="L23" s="64"/>
    </row>
    <row r="24" spans="1:12" x14ac:dyDescent="0.3">
      <c r="A24" s="72" t="s">
        <v>71</v>
      </c>
      <c r="B24" s="111">
        <v>9.352668658589101</v>
      </c>
      <c r="C24" s="111">
        <v>72.756229299301225</v>
      </c>
      <c r="D24" s="111">
        <v>-2.0001328597767003</v>
      </c>
      <c r="E24" s="111">
        <v>1.1903849667200106</v>
      </c>
      <c r="G24" s="64"/>
      <c r="H24" s="64"/>
      <c r="I24" s="64"/>
      <c r="J24" s="64"/>
      <c r="K24" s="64"/>
      <c r="L24" s="64"/>
    </row>
    <row r="25" spans="1:12" x14ac:dyDescent="0.3">
      <c r="A25" s="73" t="s">
        <v>72</v>
      </c>
      <c r="B25" s="147">
        <v>883.03117693637057</v>
      </c>
      <c r="C25" s="147">
        <v>1182.7290011739012</v>
      </c>
      <c r="D25" s="147">
        <v>-14.7760011177423</v>
      </c>
      <c r="E25" s="147">
        <v>125.14953395321162</v>
      </c>
      <c r="G25" s="64"/>
      <c r="H25" s="64"/>
      <c r="I25" s="64"/>
      <c r="J25" s="64"/>
      <c r="K25" s="64"/>
      <c r="L25" s="64"/>
    </row>
    <row r="26" spans="1:12" x14ac:dyDescent="0.3">
      <c r="A26" s="72" t="s">
        <v>73</v>
      </c>
      <c r="B26" s="111">
        <v>-127.96919567209642</v>
      </c>
      <c r="C26" s="111">
        <v>-306.56754260791786</v>
      </c>
      <c r="D26" s="148">
        <v>3.7693308380878996</v>
      </c>
      <c r="E26" s="111">
        <v>119.65006411761566</v>
      </c>
      <c r="G26" s="64"/>
      <c r="H26" s="64"/>
      <c r="I26" s="64"/>
      <c r="J26" s="64"/>
      <c r="K26" s="64"/>
      <c r="L26" s="64"/>
    </row>
    <row r="27" spans="1:12" x14ac:dyDescent="0.3">
      <c r="A27" s="70" t="s">
        <v>35</v>
      </c>
      <c r="B27" s="147">
        <v>755.0619812642741</v>
      </c>
      <c r="C27" s="147">
        <v>876.16145856598337</v>
      </c>
      <c r="D27" s="147">
        <v>-11.006670279654401</v>
      </c>
      <c r="E27" s="147">
        <v>244.79959807082673</v>
      </c>
      <c r="G27" s="64"/>
      <c r="H27" s="64"/>
      <c r="I27" s="64"/>
      <c r="J27" s="64"/>
      <c r="K27" s="64"/>
      <c r="L27" s="64"/>
    </row>
    <row r="28" spans="1:12" x14ac:dyDescent="0.3">
      <c r="H28" s="64"/>
      <c r="I28" s="64"/>
      <c r="J28" s="64"/>
      <c r="K28" s="64"/>
    </row>
    <row r="29" spans="1:12" x14ac:dyDescent="0.3">
      <c r="A29" s="12"/>
      <c r="H29" s="64"/>
      <c r="I29" s="64"/>
      <c r="J29" s="64"/>
      <c r="K29" s="64"/>
    </row>
    <row r="30" spans="1:12" ht="18" x14ac:dyDescent="0.4">
      <c r="C30" s="13"/>
      <c r="H30" s="64"/>
      <c r="I30" s="64"/>
      <c r="J30" s="64"/>
      <c r="K30" s="64"/>
    </row>
    <row r="31" spans="1:12" x14ac:dyDescent="0.3">
      <c r="E31" s="88" t="s">
        <v>136</v>
      </c>
      <c r="H31" s="64"/>
      <c r="I31" s="64"/>
      <c r="J31" s="64"/>
      <c r="K31" s="64"/>
    </row>
    <row r="32" spans="1:12" ht="39.65" customHeight="1" x14ac:dyDescent="0.3">
      <c r="A32" s="101" t="s">
        <v>139</v>
      </c>
      <c r="B32" s="46" t="s">
        <v>40</v>
      </c>
      <c r="C32" s="47" t="s">
        <v>41</v>
      </c>
      <c r="D32" s="47" t="s">
        <v>42</v>
      </c>
      <c r="E32" s="47" t="s">
        <v>43</v>
      </c>
      <c r="H32" s="64"/>
      <c r="I32" s="64"/>
      <c r="J32" s="64"/>
      <c r="K32" s="64"/>
    </row>
    <row r="33" spans="1:12" x14ac:dyDescent="0.3">
      <c r="A33" s="72" t="s">
        <v>67</v>
      </c>
      <c r="B33" s="113">
        <v>5266.6405637219486</v>
      </c>
      <c r="C33" s="113">
        <v>6861.939636137934</v>
      </c>
      <c r="D33" s="113">
        <v>21.0042078428379</v>
      </c>
      <c r="E33" s="115">
        <v>-96.191204249670733</v>
      </c>
      <c r="G33" s="64"/>
      <c r="H33" s="64"/>
      <c r="I33" s="64"/>
      <c r="J33" s="64"/>
      <c r="K33" s="64"/>
      <c r="L33" s="64"/>
    </row>
    <row r="34" spans="1:12" x14ac:dyDescent="0.3">
      <c r="A34" s="76" t="s">
        <v>68</v>
      </c>
      <c r="B34" s="113">
        <v>-2185.4584065255222</v>
      </c>
      <c r="C34" s="113">
        <v>-3444.5168072975493</v>
      </c>
      <c r="D34" s="113">
        <v>-14.13113618107</v>
      </c>
      <c r="E34" s="115">
        <v>83.179201056803578</v>
      </c>
      <c r="G34" s="64"/>
      <c r="H34" s="64"/>
      <c r="I34" s="64"/>
      <c r="J34" s="64"/>
      <c r="K34" s="64"/>
      <c r="L34" s="64"/>
    </row>
    <row r="35" spans="1:12" x14ac:dyDescent="0.3">
      <c r="A35" s="77" t="s">
        <v>19</v>
      </c>
      <c r="B35" s="149">
        <v>3081.1821571964265</v>
      </c>
      <c r="C35" s="149">
        <v>3417.4228288403842</v>
      </c>
      <c r="D35" s="149">
        <v>6.8730716617679004</v>
      </c>
      <c r="E35" s="149">
        <v>-13.01200319286529</v>
      </c>
      <c r="G35" s="64"/>
      <c r="H35" s="64"/>
      <c r="I35" s="64"/>
      <c r="J35" s="64"/>
      <c r="K35" s="64"/>
      <c r="L35" s="64"/>
    </row>
    <row r="36" spans="1:12" x14ac:dyDescent="0.3">
      <c r="A36" s="78" t="s">
        <v>20</v>
      </c>
      <c r="B36" s="113">
        <v>-791.45463245378278</v>
      </c>
      <c r="C36" s="113">
        <v>-651.03156813231942</v>
      </c>
      <c r="D36" s="113">
        <v>-6.2576484564452004</v>
      </c>
      <c r="E36" s="113">
        <v>17.249486666806551</v>
      </c>
      <c r="G36" s="64"/>
      <c r="H36" s="64"/>
      <c r="I36" s="64"/>
      <c r="J36" s="64"/>
      <c r="K36" s="64"/>
      <c r="L36" s="64"/>
    </row>
    <row r="37" spans="1:12" x14ac:dyDescent="0.3">
      <c r="A37" s="79" t="s">
        <v>21</v>
      </c>
      <c r="B37" s="150">
        <v>-595.17911162533721</v>
      </c>
      <c r="C37" s="150">
        <v>-276.958458340834</v>
      </c>
      <c r="D37" s="150">
        <v>-3.6526574648186001</v>
      </c>
      <c r="E37" s="150">
        <v>-132.69362221819631</v>
      </c>
      <c r="G37" s="64"/>
      <c r="H37" s="64"/>
      <c r="I37" s="64"/>
      <c r="J37" s="64"/>
      <c r="K37" s="64"/>
      <c r="L37" s="64"/>
    </row>
    <row r="38" spans="1:12" x14ac:dyDescent="0.3">
      <c r="A38" s="79" t="s">
        <v>22</v>
      </c>
      <c r="B38" s="150">
        <v>197.16463280971229</v>
      </c>
      <c r="C38" s="150">
        <v>49.999675427720099</v>
      </c>
      <c r="D38" s="113">
        <v>0</v>
      </c>
      <c r="E38" s="150">
        <v>2.9136399746088957</v>
      </c>
      <c r="G38" s="64"/>
      <c r="H38" s="64"/>
      <c r="I38" s="64"/>
      <c r="J38" s="64"/>
      <c r="K38" s="64"/>
      <c r="L38" s="64"/>
    </row>
    <row r="39" spans="1:12" x14ac:dyDescent="0.3">
      <c r="A39" s="79" t="s">
        <v>23</v>
      </c>
      <c r="B39" s="150">
        <v>-549.40745889805441</v>
      </c>
      <c r="C39" s="150">
        <v>-526.540219118717</v>
      </c>
      <c r="D39" s="150">
        <v>-2.5071743461166003</v>
      </c>
      <c r="E39" s="150">
        <v>165.63506316219363</v>
      </c>
      <c r="G39" s="64"/>
      <c r="H39" s="64"/>
      <c r="I39" s="64"/>
      <c r="J39" s="64"/>
      <c r="K39" s="64"/>
      <c r="L39" s="64"/>
    </row>
    <row r="40" spans="1:12" x14ac:dyDescent="0.3">
      <c r="A40" s="75" t="s">
        <v>24</v>
      </c>
      <c r="B40" s="150">
        <v>155.96730525989651</v>
      </c>
      <c r="C40" s="150">
        <v>102.46743389951149</v>
      </c>
      <c r="D40" s="150">
        <v>-9.781664550999998E-2</v>
      </c>
      <c r="E40" s="150">
        <v>-18.60559425179995</v>
      </c>
      <c r="G40" s="64"/>
      <c r="H40" s="64"/>
      <c r="I40" s="64"/>
      <c r="J40" s="64"/>
      <c r="K40" s="64"/>
      <c r="L40" s="64"/>
    </row>
    <row r="41" spans="1:12" x14ac:dyDescent="0.3">
      <c r="A41" s="78" t="s">
        <v>25</v>
      </c>
      <c r="B41" s="150">
        <v>-404.37309787594023</v>
      </c>
      <c r="C41" s="150">
        <v>-676.83989536006709</v>
      </c>
      <c r="D41" s="113">
        <v>-0.49137801608010001</v>
      </c>
      <c r="E41" s="113">
        <v>-5.5890118451862012</v>
      </c>
      <c r="G41" s="64"/>
      <c r="H41" s="64"/>
      <c r="I41" s="64"/>
      <c r="J41" s="64"/>
      <c r="K41" s="64"/>
      <c r="L41" s="64"/>
    </row>
    <row r="42" spans="1:12" x14ac:dyDescent="0.3">
      <c r="A42" s="77" t="s">
        <v>1</v>
      </c>
      <c r="B42" s="149">
        <v>1885.3544268667033</v>
      </c>
      <c r="C42" s="149">
        <v>2089.5513653479975</v>
      </c>
      <c r="D42" s="149">
        <v>0.12404518924260001</v>
      </c>
      <c r="E42" s="149">
        <v>-1.3515283712451711</v>
      </c>
      <c r="G42" s="64"/>
      <c r="H42" s="64"/>
      <c r="I42" s="64"/>
      <c r="J42" s="64"/>
      <c r="K42" s="64"/>
      <c r="L42" s="64"/>
    </row>
    <row r="43" spans="1:12" x14ac:dyDescent="0.3">
      <c r="A43" s="78" t="s">
        <v>69</v>
      </c>
      <c r="B43" s="150">
        <v>-661.25711818320326</v>
      </c>
      <c r="C43" s="150">
        <v>-651.71578960755164</v>
      </c>
      <c r="D43" s="113">
        <v>-2.9158691922669999</v>
      </c>
      <c r="E43" s="115">
        <v>-42.145187438362008</v>
      </c>
      <c r="G43" s="64"/>
      <c r="H43" s="64"/>
      <c r="I43" s="64"/>
      <c r="J43" s="64"/>
      <c r="K43" s="64"/>
      <c r="L43" s="64"/>
    </row>
    <row r="44" spans="1:12" x14ac:dyDescent="0.3">
      <c r="A44" s="77" t="s">
        <v>27</v>
      </c>
      <c r="B44" s="149">
        <v>1224.0973086835002</v>
      </c>
      <c r="C44" s="149">
        <v>1437.8355757404458</v>
      </c>
      <c r="D44" s="149">
        <v>-2.7918240030243999</v>
      </c>
      <c r="E44" s="149">
        <v>-43.496715809606712</v>
      </c>
      <c r="G44" s="64"/>
      <c r="H44" s="64"/>
      <c r="I44" s="64"/>
      <c r="J44" s="64"/>
      <c r="K44" s="64"/>
      <c r="L44" s="64"/>
    </row>
    <row r="45" spans="1:12" x14ac:dyDescent="0.3">
      <c r="A45" s="78" t="s">
        <v>70</v>
      </c>
      <c r="B45" s="150">
        <v>-406.14309400375629</v>
      </c>
      <c r="C45" s="150">
        <v>-131.35789053242965</v>
      </c>
      <c r="D45" s="113">
        <v>2.8756686086339003</v>
      </c>
      <c r="E45" s="115">
        <v>31.532679189985618</v>
      </c>
      <c r="G45" s="64"/>
      <c r="H45" s="64"/>
      <c r="I45" s="64"/>
      <c r="J45" s="64"/>
      <c r="K45" s="64"/>
      <c r="L45" s="64"/>
    </row>
    <row r="46" spans="1:12" x14ac:dyDescent="0.3">
      <c r="A46" s="78" t="s">
        <v>71</v>
      </c>
      <c r="B46" s="150">
        <v>34.249952984164096</v>
      </c>
      <c r="C46" s="150">
        <v>85.334164894489788</v>
      </c>
      <c r="D46" s="113">
        <v>-3.1540220785267001</v>
      </c>
      <c r="E46" s="115">
        <v>-3.0000879658113391</v>
      </c>
      <c r="G46" s="64"/>
      <c r="H46" s="64"/>
      <c r="I46" s="64"/>
      <c r="J46" s="64"/>
      <c r="K46" s="64"/>
      <c r="L46" s="64"/>
    </row>
    <row r="47" spans="1:12" x14ac:dyDescent="0.3">
      <c r="A47" s="77" t="s">
        <v>72</v>
      </c>
      <c r="B47" s="149">
        <v>852.20416766390781</v>
      </c>
      <c r="C47" s="149">
        <v>1391.8115261215562</v>
      </c>
      <c r="D47" s="149">
        <v>-3.0701774729172002</v>
      </c>
      <c r="E47" s="149">
        <v>-14.964124775432051</v>
      </c>
      <c r="G47" s="64"/>
      <c r="H47" s="64"/>
      <c r="I47" s="64"/>
      <c r="J47" s="64"/>
      <c r="K47" s="64"/>
      <c r="L47" s="64"/>
    </row>
    <row r="48" spans="1:12" x14ac:dyDescent="0.3">
      <c r="A48" s="78" t="s">
        <v>73</v>
      </c>
      <c r="B48" s="150">
        <v>-216.09088427617354</v>
      </c>
      <c r="C48" s="150">
        <v>-383.73520004499989</v>
      </c>
      <c r="D48" s="113">
        <v>0.65765831439709999</v>
      </c>
      <c r="E48" s="115">
        <v>47.547539450460221</v>
      </c>
      <c r="G48" s="64"/>
      <c r="H48" s="64"/>
      <c r="I48" s="64"/>
      <c r="J48" s="64"/>
      <c r="K48" s="64"/>
      <c r="L48" s="64"/>
    </row>
    <row r="49" spans="1:12" x14ac:dyDescent="0.3">
      <c r="A49" s="77" t="s">
        <v>35</v>
      </c>
      <c r="B49" s="149">
        <v>636.1132833877341</v>
      </c>
      <c r="C49" s="149">
        <v>1008.0763260765564</v>
      </c>
      <c r="D49" s="149">
        <v>-2.4125191585201002</v>
      </c>
      <c r="E49" s="149">
        <v>32.583414675028997</v>
      </c>
      <c r="G49" s="64"/>
      <c r="H49" s="64"/>
      <c r="I49" s="64"/>
      <c r="J49" s="64"/>
      <c r="K49" s="64"/>
      <c r="L49" s="64"/>
    </row>
    <row r="50" spans="1:12" ht="9.65" customHeight="1" x14ac:dyDescent="0.3"/>
    <row r="51" spans="1:12" x14ac:dyDescent="0.3">
      <c r="A51" s="12"/>
    </row>
  </sheetData>
  <pageMargins left="0.7" right="0.7" top="0.75" bottom="0.75" header="0.3" footer="0.3"/>
  <pageSetup paperSize="9" scale="81" orientation="portrait" r:id="rId1"/>
  <headerFooter>
    <oddFooter>&amp;C&amp;1#&amp;"Calibri"&amp;12&amp;K008000Internal Use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CC81-5A2D-48E1-9093-D1F6FFAE4CB6}">
  <sheetPr>
    <tabColor rgb="FF00A443"/>
  </sheetPr>
  <dimension ref="A2:K50"/>
  <sheetViews>
    <sheetView showGridLines="0" zoomScale="90" zoomScaleNormal="90" workbookViewId="0"/>
  </sheetViews>
  <sheetFormatPr baseColWidth="10" defaultColWidth="11.453125" defaultRowHeight="13" x14ac:dyDescent="0.3"/>
  <cols>
    <col min="1" max="1" width="33.453125" style="1" bestFit="1" customWidth="1"/>
    <col min="2" max="2" width="15.54296875" style="1" bestFit="1" customWidth="1"/>
    <col min="3" max="3" width="15.453125" style="1" bestFit="1" customWidth="1"/>
    <col min="4" max="4" width="15.453125" style="1" customWidth="1"/>
    <col min="5" max="16384" width="11.453125" style="1"/>
  </cols>
  <sheetData>
    <row r="2" spans="1:11" ht="12.75" customHeight="1" x14ac:dyDescent="0.3"/>
    <row r="3" spans="1:11" ht="12.75" customHeight="1" x14ac:dyDescent="0.3"/>
    <row r="4" spans="1:11" ht="12.75" customHeight="1" x14ac:dyDescent="0.3"/>
    <row r="5" spans="1:11" ht="14.5" x14ac:dyDescent="0.35">
      <c r="A5" s="48"/>
      <c r="B5" s="49" t="s">
        <v>12</v>
      </c>
      <c r="C5" s="48"/>
    </row>
    <row r="6" spans="1:11" ht="14.5" x14ac:dyDescent="0.35">
      <c r="A6" s="48"/>
      <c r="B6" s="81" t="s">
        <v>133</v>
      </c>
      <c r="C6" s="48"/>
    </row>
    <row r="7" spans="1:11" ht="14.5" x14ac:dyDescent="0.35">
      <c r="A7" s="48"/>
      <c r="B7" s="49" t="s">
        <v>9</v>
      </c>
      <c r="C7" s="48"/>
    </row>
    <row r="8" spans="1:11" x14ac:dyDescent="0.3">
      <c r="B8" s="9"/>
      <c r="E8" s="88" t="s">
        <v>136</v>
      </c>
    </row>
    <row r="9" spans="1:11" x14ac:dyDescent="0.3">
      <c r="A9" s="55" t="str">
        <f>+'Reported by Business'!A10</f>
        <v>March 2026</v>
      </c>
      <c r="B9" s="56" t="s">
        <v>44</v>
      </c>
      <c r="C9" s="56" t="s">
        <v>45</v>
      </c>
      <c r="D9" s="56" t="s">
        <v>46</v>
      </c>
      <c r="E9" s="56" t="s">
        <v>47</v>
      </c>
    </row>
    <row r="10" spans="1:11" x14ac:dyDescent="0.3">
      <c r="A10" s="71" t="s">
        <v>67</v>
      </c>
      <c r="B10" s="113">
        <v>522.24957367499997</v>
      </c>
      <c r="C10" s="113">
        <v>715.3395533347383</v>
      </c>
      <c r="D10" s="113">
        <v>2134.6285968334196</v>
      </c>
      <c r="E10" s="113">
        <v>2274.0030543303942</v>
      </c>
      <c r="F10" s="65"/>
      <c r="G10" s="64"/>
      <c r="H10" s="64"/>
      <c r="I10" s="64"/>
      <c r="J10" s="64"/>
      <c r="K10" s="64"/>
    </row>
    <row r="11" spans="1:11" x14ac:dyDescent="0.3">
      <c r="A11" s="71" t="s">
        <v>68</v>
      </c>
      <c r="B11" s="113">
        <v>-0.54683067500000004</v>
      </c>
      <c r="C11" s="113">
        <v>-16.593895155700103</v>
      </c>
      <c r="D11" s="113">
        <v>-943.34083230013823</v>
      </c>
      <c r="E11" s="113">
        <v>-1505.8403267862902</v>
      </c>
      <c r="F11" s="65"/>
      <c r="G11" s="64"/>
      <c r="H11" s="64"/>
      <c r="I11" s="64"/>
      <c r="J11" s="64"/>
      <c r="K11" s="64"/>
    </row>
    <row r="12" spans="1:11" x14ac:dyDescent="0.3">
      <c r="A12" s="70" t="s">
        <v>19</v>
      </c>
      <c r="B12" s="149">
        <v>521.70274300000005</v>
      </c>
      <c r="C12" s="149">
        <v>698.74565817903806</v>
      </c>
      <c r="D12" s="149">
        <v>1191.2877645332815</v>
      </c>
      <c r="E12" s="149">
        <v>768.1627275441042</v>
      </c>
      <c r="F12" s="65"/>
      <c r="G12" s="64"/>
      <c r="H12" s="64"/>
      <c r="I12" s="64"/>
      <c r="J12" s="64"/>
      <c r="K12" s="64"/>
    </row>
    <row r="13" spans="1:11" x14ac:dyDescent="0.3">
      <c r="A13" s="71" t="s">
        <v>20</v>
      </c>
      <c r="B13" s="113">
        <v>-68.134324864999982</v>
      </c>
      <c r="C13" s="113">
        <v>-141.2515167618551</v>
      </c>
      <c r="D13" s="113">
        <v>-363.42430144421201</v>
      </c>
      <c r="E13" s="113">
        <v>-174.8311513285233</v>
      </c>
      <c r="G13" s="64"/>
      <c r="H13" s="64"/>
      <c r="I13" s="64"/>
      <c r="J13" s="64"/>
      <c r="K13" s="64"/>
    </row>
    <row r="14" spans="1:11" x14ac:dyDescent="0.3">
      <c r="A14" s="75" t="s">
        <v>21</v>
      </c>
      <c r="B14" s="150">
        <v>-79.12638097</v>
      </c>
      <c r="C14" s="150">
        <v>-177.0978229933562</v>
      </c>
      <c r="D14" s="150">
        <v>-266.96514839847657</v>
      </c>
      <c r="E14" s="150">
        <v>-119.79702950119248</v>
      </c>
      <c r="G14" s="64"/>
      <c r="H14" s="64"/>
      <c r="I14" s="64"/>
      <c r="J14" s="64"/>
      <c r="K14" s="64"/>
    </row>
    <row r="15" spans="1:11" x14ac:dyDescent="0.3">
      <c r="A15" s="75" t="s">
        <v>22</v>
      </c>
      <c r="B15" s="150">
        <v>34.788794799999998</v>
      </c>
      <c r="C15" s="150">
        <v>114.6347059735791</v>
      </c>
      <c r="D15" s="150">
        <v>90.994720146880113</v>
      </c>
      <c r="E15" s="150">
        <v>0</v>
      </c>
      <c r="G15" s="64"/>
      <c r="H15" s="64"/>
      <c r="I15" s="64"/>
      <c r="J15" s="64"/>
      <c r="K15" s="64"/>
    </row>
    <row r="16" spans="1:11" x14ac:dyDescent="0.3">
      <c r="A16" s="75" t="s">
        <v>23</v>
      </c>
      <c r="B16" s="150">
        <v>-81.011061855000008</v>
      </c>
      <c r="C16" s="150">
        <v>-119.59454058693049</v>
      </c>
      <c r="D16" s="150">
        <v>-218.95179970997043</v>
      </c>
      <c r="E16" s="150">
        <v>-102.07273031865751</v>
      </c>
      <c r="G16" s="64"/>
      <c r="H16" s="64"/>
      <c r="I16" s="64"/>
      <c r="J16" s="64"/>
      <c r="K16" s="64"/>
    </row>
    <row r="17" spans="1:11" x14ac:dyDescent="0.3">
      <c r="A17" s="75" t="s">
        <v>24</v>
      </c>
      <c r="B17" s="150">
        <v>57.214323159999999</v>
      </c>
      <c r="C17" s="150">
        <v>40.806140844852493</v>
      </c>
      <c r="D17" s="150">
        <v>31.497926517354898</v>
      </c>
      <c r="E17" s="150">
        <v>47.038608491326698</v>
      </c>
      <c r="G17" s="64"/>
      <c r="H17" s="64"/>
      <c r="I17" s="64"/>
      <c r="J17" s="64"/>
      <c r="K17" s="64"/>
    </row>
    <row r="18" spans="1:11" x14ac:dyDescent="0.3">
      <c r="A18" s="71" t="s">
        <v>25</v>
      </c>
      <c r="B18" s="150">
        <v>-27.910482434999999</v>
      </c>
      <c r="C18" s="150">
        <v>-44.033414578474201</v>
      </c>
      <c r="D18" s="150">
        <v>-309.07393889025485</v>
      </c>
      <c r="E18" s="150">
        <v>-3.7143749742050001</v>
      </c>
      <c r="G18" s="64"/>
      <c r="H18" s="64"/>
      <c r="I18" s="64"/>
      <c r="J18" s="64"/>
      <c r="K18" s="64"/>
    </row>
    <row r="19" spans="1:11" x14ac:dyDescent="0.3">
      <c r="A19" s="70" t="s">
        <v>1</v>
      </c>
      <c r="B19" s="149">
        <v>425.6579357</v>
      </c>
      <c r="C19" s="149">
        <v>513.46072683870875</v>
      </c>
      <c r="D19" s="149">
        <v>518.78952419881466</v>
      </c>
      <c r="E19" s="149">
        <v>589.61720124137582</v>
      </c>
      <c r="G19" s="64"/>
      <c r="H19" s="64"/>
      <c r="I19" s="64"/>
      <c r="J19" s="64"/>
      <c r="K19" s="64"/>
    </row>
    <row r="20" spans="1:11" x14ac:dyDescent="0.3">
      <c r="A20" s="71" t="s">
        <v>69</v>
      </c>
      <c r="B20" s="113">
        <v>-182.66763722000002</v>
      </c>
      <c r="C20" s="113">
        <v>-147.71414508958179</v>
      </c>
      <c r="D20" s="113">
        <v>-222.5596980469636</v>
      </c>
      <c r="E20" s="113">
        <v>-149.1730618462627</v>
      </c>
      <c r="G20" s="64"/>
      <c r="H20" s="64"/>
      <c r="I20" s="64"/>
      <c r="J20" s="64"/>
      <c r="K20" s="64"/>
    </row>
    <row r="21" spans="1:11" x14ac:dyDescent="0.3">
      <c r="A21" s="70" t="s">
        <v>27</v>
      </c>
      <c r="B21" s="149">
        <v>242.99029848000001</v>
      </c>
      <c r="C21" s="149">
        <v>365.74658174912696</v>
      </c>
      <c r="D21" s="149">
        <v>296.22982615185111</v>
      </c>
      <c r="E21" s="149">
        <v>440.44413939511321</v>
      </c>
      <c r="G21" s="64"/>
      <c r="H21" s="64"/>
      <c r="I21" s="64"/>
      <c r="J21" s="64"/>
      <c r="K21" s="64"/>
    </row>
    <row r="22" spans="1:11" x14ac:dyDescent="0.3">
      <c r="A22" s="71" t="s">
        <v>70</v>
      </c>
      <c r="B22" s="113">
        <v>-16.294348514999999</v>
      </c>
      <c r="C22" s="113">
        <v>-131.67114377985732</v>
      </c>
      <c r="D22" s="113">
        <v>-55.742990705483891</v>
      </c>
      <c r="E22" s="113">
        <v>-268.02385449796856</v>
      </c>
      <c r="G22" s="64"/>
      <c r="H22" s="64"/>
      <c r="I22" s="64"/>
      <c r="J22" s="64"/>
      <c r="K22" s="64"/>
    </row>
    <row r="23" spans="1:11" x14ac:dyDescent="0.3">
      <c r="A23" s="71" t="s">
        <v>71</v>
      </c>
      <c r="B23" s="113">
        <v>0</v>
      </c>
      <c r="C23" s="150">
        <v>0.208477905948</v>
      </c>
      <c r="D23" s="113">
        <v>5.8263197830712006</v>
      </c>
      <c r="E23" s="150">
        <v>3.3178709695699</v>
      </c>
      <c r="G23" s="64"/>
      <c r="H23" s="64"/>
      <c r="I23" s="64"/>
      <c r="J23" s="64"/>
      <c r="K23" s="64"/>
    </row>
    <row r="24" spans="1:11" x14ac:dyDescent="0.3">
      <c r="A24" s="70" t="s">
        <v>72</v>
      </c>
      <c r="B24" s="149">
        <v>226.69594996500001</v>
      </c>
      <c r="C24" s="149">
        <v>234.2839158752177</v>
      </c>
      <c r="D24" s="149">
        <v>246.31315522943839</v>
      </c>
      <c r="E24" s="149">
        <v>175.73815586671452</v>
      </c>
      <c r="G24" s="64"/>
      <c r="H24" s="64"/>
      <c r="I24" s="64"/>
      <c r="J24" s="64"/>
      <c r="K24" s="64"/>
    </row>
    <row r="25" spans="1:11" x14ac:dyDescent="0.3">
      <c r="A25" s="71" t="s">
        <v>73</v>
      </c>
      <c r="B25" s="113">
        <v>-31.112913877380002</v>
      </c>
      <c r="C25" s="113">
        <v>19.752729016146485</v>
      </c>
      <c r="D25" s="113">
        <v>-65.804073453997106</v>
      </c>
      <c r="E25" s="113">
        <v>-50.8049373568658</v>
      </c>
      <c r="G25" s="64"/>
      <c r="H25" s="64"/>
      <c r="I25" s="64"/>
      <c r="J25" s="64"/>
      <c r="K25" s="64"/>
    </row>
    <row r="26" spans="1:11" x14ac:dyDescent="0.3">
      <c r="A26" s="70" t="s">
        <v>35</v>
      </c>
      <c r="B26" s="149">
        <v>195.58303608761997</v>
      </c>
      <c r="C26" s="149">
        <v>254.0366448913642</v>
      </c>
      <c r="D26" s="149">
        <v>180.5090817754413</v>
      </c>
      <c r="E26" s="149">
        <v>124.9332185098487</v>
      </c>
      <c r="G26" s="64"/>
      <c r="H26" s="64"/>
      <c r="I26" s="64"/>
      <c r="J26" s="64"/>
      <c r="K26" s="64"/>
    </row>
    <row r="27" spans="1:11" x14ac:dyDescent="0.3">
      <c r="E27" s="14"/>
      <c r="H27" s="64"/>
      <c r="I27" s="64"/>
      <c r="J27" s="64"/>
      <c r="K27" s="64"/>
    </row>
    <row r="28" spans="1:11" x14ac:dyDescent="0.3">
      <c r="E28" s="14"/>
      <c r="H28" s="64"/>
      <c r="I28" s="64"/>
      <c r="J28" s="64"/>
      <c r="K28" s="64"/>
    </row>
    <row r="29" spans="1:11" ht="18" x14ac:dyDescent="0.4">
      <c r="B29" s="13"/>
      <c r="E29" s="14"/>
      <c r="H29" s="64"/>
      <c r="I29" s="64"/>
      <c r="J29" s="64"/>
      <c r="K29" s="64"/>
    </row>
    <row r="30" spans="1:11" x14ac:dyDescent="0.3">
      <c r="B30" s="9"/>
      <c r="E30" s="88" t="s">
        <v>136</v>
      </c>
      <c r="H30" s="64"/>
      <c r="I30" s="64"/>
      <c r="J30" s="64"/>
      <c r="K30" s="64"/>
    </row>
    <row r="31" spans="1:11" x14ac:dyDescent="0.3">
      <c r="A31" s="101" t="s">
        <v>139</v>
      </c>
      <c r="B31" s="56" t="s">
        <v>44</v>
      </c>
      <c r="C31" s="56" t="s">
        <v>45</v>
      </c>
      <c r="D31" s="56" t="s">
        <v>46</v>
      </c>
      <c r="E31" s="56" t="s">
        <v>47</v>
      </c>
      <c r="H31" s="64"/>
      <c r="I31" s="64"/>
      <c r="J31" s="64"/>
      <c r="K31" s="64"/>
    </row>
    <row r="32" spans="1:11" x14ac:dyDescent="0.3">
      <c r="A32" s="71" t="s">
        <v>67</v>
      </c>
      <c r="B32" s="113">
        <v>489.43243966000006</v>
      </c>
      <c r="C32" s="113">
        <v>577.49253163570074</v>
      </c>
      <c r="D32" s="113">
        <v>2134.6925670105666</v>
      </c>
      <c r="E32" s="113">
        <v>2065.3849003256819</v>
      </c>
      <c r="G32" s="64"/>
      <c r="H32" s="64"/>
      <c r="I32" s="64"/>
      <c r="J32" s="64"/>
      <c r="K32" s="64"/>
    </row>
    <row r="33" spans="1:11" x14ac:dyDescent="0.3">
      <c r="A33" s="71" t="s">
        <v>68</v>
      </c>
      <c r="B33" s="113">
        <v>9.6309199999999994E-3</v>
      </c>
      <c r="C33" s="113">
        <v>-17.126132360173202</v>
      </c>
      <c r="D33" s="113">
        <v>-879.70850225768208</v>
      </c>
      <c r="E33" s="113">
        <v>-1288.6334028276674</v>
      </c>
      <c r="G33" s="64"/>
      <c r="H33" s="64"/>
      <c r="I33" s="64"/>
      <c r="J33" s="64"/>
      <c r="K33" s="64"/>
    </row>
    <row r="34" spans="1:11" x14ac:dyDescent="0.3">
      <c r="A34" s="70" t="s">
        <v>19</v>
      </c>
      <c r="B34" s="149">
        <v>489.44207058000001</v>
      </c>
      <c r="C34" s="149">
        <v>560.36639927552744</v>
      </c>
      <c r="D34" s="149">
        <v>1254.9840647528845</v>
      </c>
      <c r="E34" s="149">
        <v>776.75149749801437</v>
      </c>
      <c r="G34" s="64"/>
      <c r="H34" s="64"/>
      <c r="I34" s="64"/>
      <c r="J34" s="64"/>
      <c r="K34" s="64"/>
    </row>
    <row r="35" spans="1:11" x14ac:dyDescent="0.3">
      <c r="A35" s="71" t="s">
        <v>20</v>
      </c>
      <c r="B35" s="113">
        <v>-62.545324649999998</v>
      </c>
      <c r="C35" s="113">
        <v>-115.7373391946839</v>
      </c>
      <c r="D35" s="113">
        <v>-439.59447858072258</v>
      </c>
      <c r="E35" s="113">
        <v>-173.93936493837629</v>
      </c>
      <c r="G35" s="64"/>
      <c r="H35" s="64"/>
      <c r="I35" s="64"/>
      <c r="J35" s="64"/>
      <c r="K35" s="64"/>
    </row>
    <row r="36" spans="1:11" x14ac:dyDescent="0.3">
      <c r="A36" s="75" t="s">
        <v>21</v>
      </c>
      <c r="B36" s="150">
        <v>-75.352444550000001</v>
      </c>
      <c r="C36" s="150">
        <v>-122.77399070420159</v>
      </c>
      <c r="D36" s="150">
        <v>-284.83180597329084</v>
      </c>
      <c r="E36" s="150">
        <v>-112.22087039784471</v>
      </c>
      <c r="G36" s="64"/>
      <c r="H36" s="64"/>
      <c r="I36" s="64"/>
      <c r="J36" s="64"/>
      <c r="K36" s="64"/>
    </row>
    <row r="37" spans="1:11" x14ac:dyDescent="0.3">
      <c r="A37" s="75" t="s">
        <v>22</v>
      </c>
      <c r="B37" s="150">
        <v>29.821406460000002</v>
      </c>
      <c r="C37" s="150">
        <v>76.680601528109193</v>
      </c>
      <c r="D37" s="150">
        <v>90.397692830903097</v>
      </c>
      <c r="E37" s="150">
        <v>0</v>
      </c>
      <c r="G37" s="64"/>
      <c r="H37" s="64"/>
      <c r="I37" s="64"/>
      <c r="J37" s="64"/>
      <c r="K37" s="64"/>
    </row>
    <row r="38" spans="1:11" x14ac:dyDescent="0.3">
      <c r="A38" s="75" t="s">
        <v>23</v>
      </c>
      <c r="B38" s="150">
        <v>-75.543273990000003</v>
      </c>
      <c r="C38" s="150">
        <v>-98.651330420649899</v>
      </c>
      <c r="D38" s="150">
        <v>-277.03572416102281</v>
      </c>
      <c r="E38" s="150">
        <v>-98.274073245681805</v>
      </c>
      <c r="G38" s="64"/>
      <c r="H38" s="64"/>
      <c r="I38" s="64"/>
      <c r="J38" s="64"/>
      <c r="K38" s="64"/>
    </row>
    <row r="39" spans="1:11" x14ac:dyDescent="0.3">
      <c r="A39" s="75" t="s">
        <v>24</v>
      </c>
      <c r="B39" s="150">
        <v>58.528987430000001</v>
      </c>
      <c r="C39" s="150">
        <v>29.007380402058399</v>
      </c>
      <c r="D39" s="150">
        <v>31.875358722687899</v>
      </c>
      <c r="E39" s="150">
        <v>36.555578705150204</v>
      </c>
      <c r="G39" s="64"/>
      <c r="H39" s="64"/>
      <c r="I39" s="64"/>
      <c r="J39" s="64"/>
      <c r="K39" s="64"/>
    </row>
    <row r="40" spans="1:11" x14ac:dyDescent="0.3">
      <c r="A40" s="71" t="s">
        <v>25</v>
      </c>
      <c r="B40" s="150">
        <v>-26.24459925</v>
      </c>
      <c r="C40" s="150">
        <v>-38.431157296901702</v>
      </c>
      <c r="D40" s="150">
        <v>-336.15470576474178</v>
      </c>
      <c r="E40" s="150">
        <v>-3.5426355642967002</v>
      </c>
      <c r="G40" s="64"/>
      <c r="H40" s="64"/>
      <c r="I40" s="64"/>
      <c r="J40" s="64"/>
      <c r="K40" s="64"/>
    </row>
    <row r="41" spans="1:11" x14ac:dyDescent="0.3">
      <c r="A41" s="70" t="s">
        <v>1</v>
      </c>
      <c r="B41" s="149">
        <v>400.65214667999999</v>
      </c>
      <c r="C41" s="149">
        <v>406.19790278394197</v>
      </c>
      <c r="D41" s="149">
        <v>479.23488040742012</v>
      </c>
      <c r="E41" s="149">
        <v>599.26949699534123</v>
      </c>
      <c r="G41" s="64"/>
      <c r="H41" s="64"/>
      <c r="I41" s="64"/>
      <c r="J41" s="64"/>
      <c r="K41" s="64"/>
    </row>
    <row r="42" spans="1:11" x14ac:dyDescent="0.3">
      <c r="A42" s="71" t="s">
        <v>69</v>
      </c>
      <c r="B42" s="113">
        <v>-175.01401436</v>
      </c>
      <c r="C42" s="113">
        <v>-118.3728578882353</v>
      </c>
      <c r="D42" s="113">
        <v>-227.5919563961275</v>
      </c>
      <c r="E42" s="113">
        <v>-140.27828953884043</v>
      </c>
      <c r="G42" s="64"/>
      <c r="H42" s="64"/>
      <c r="I42" s="64"/>
      <c r="J42" s="64"/>
      <c r="K42" s="64"/>
    </row>
    <row r="43" spans="1:11" x14ac:dyDescent="0.3">
      <c r="A43" s="70" t="s">
        <v>27</v>
      </c>
      <c r="B43" s="149">
        <v>225.63813232000001</v>
      </c>
      <c r="C43" s="149">
        <v>287.82504489570658</v>
      </c>
      <c r="D43" s="149">
        <v>251.64292401129251</v>
      </c>
      <c r="E43" s="149">
        <v>458.99120745650089</v>
      </c>
      <c r="G43" s="64"/>
      <c r="H43" s="64"/>
      <c r="I43" s="64"/>
      <c r="J43" s="64"/>
      <c r="K43" s="64"/>
    </row>
    <row r="44" spans="1:11" x14ac:dyDescent="0.3">
      <c r="A44" s="71" t="s">
        <v>70</v>
      </c>
      <c r="B44" s="113">
        <v>-25.164650290000001</v>
      </c>
      <c r="C44" s="113">
        <v>-90.713751388372302</v>
      </c>
      <c r="D44" s="113">
        <v>-46.218878467838088</v>
      </c>
      <c r="E44" s="113">
        <v>-244.04581385754594</v>
      </c>
      <c r="G44" s="64"/>
      <c r="H44" s="64"/>
      <c r="I44" s="64"/>
      <c r="J44" s="64"/>
      <c r="K44" s="64"/>
    </row>
    <row r="45" spans="1:11" x14ac:dyDescent="0.3">
      <c r="A45" s="71" t="s">
        <v>71</v>
      </c>
      <c r="B45" s="113">
        <v>0</v>
      </c>
      <c r="C45" s="113">
        <v>25.387449250938602</v>
      </c>
      <c r="D45" s="113">
        <v>4.1579297392186003</v>
      </c>
      <c r="E45" s="150">
        <v>4.7045739940068998</v>
      </c>
      <c r="G45" s="64"/>
      <c r="H45" s="64"/>
      <c r="I45" s="64"/>
      <c r="J45" s="64"/>
      <c r="K45" s="64"/>
    </row>
    <row r="46" spans="1:11" x14ac:dyDescent="0.3">
      <c r="A46" s="70" t="s">
        <v>72</v>
      </c>
      <c r="B46" s="149">
        <v>200.47348203000001</v>
      </c>
      <c r="C46" s="149">
        <v>222.4987427582729</v>
      </c>
      <c r="D46" s="149">
        <v>209.58197528267303</v>
      </c>
      <c r="E46" s="149">
        <v>219.6499675929619</v>
      </c>
      <c r="G46" s="64"/>
      <c r="H46" s="64"/>
      <c r="I46" s="64"/>
      <c r="J46" s="64"/>
      <c r="K46" s="64"/>
    </row>
    <row r="47" spans="1:11" x14ac:dyDescent="0.3">
      <c r="A47" s="80" t="s">
        <v>73</v>
      </c>
      <c r="B47" s="151">
        <v>-34.313567246494998</v>
      </c>
      <c r="C47" s="151">
        <v>5.2136143147583827</v>
      </c>
      <c r="D47" s="151">
        <v>-55.740860565841857</v>
      </c>
      <c r="E47" s="151">
        <v>-131.2500707785951</v>
      </c>
      <c r="G47" s="64"/>
      <c r="H47" s="64"/>
      <c r="I47" s="64"/>
      <c r="J47" s="64"/>
      <c r="K47" s="64"/>
    </row>
    <row r="48" spans="1:11" x14ac:dyDescent="0.3">
      <c r="A48" s="70" t="s">
        <v>35</v>
      </c>
      <c r="B48" s="149">
        <v>166.159914783505</v>
      </c>
      <c r="C48" s="149">
        <v>227.71235707303128</v>
      </c>
      <c r="D48" s="149">
        <v>153.84111471683113</v>
      </c>
      <c r="E48" s="149">
        <v>88.399896814366798</v>
      </c>
      <c r="G48" s="64"/>
      <c r="H48" s="64"/>
      <c r="I48" s="64"/>
      <c r="J48" s="64"/>
      <c r="K48" s="64"/>
    </row>
    <row r="49" spans="1:10" ht="6.75" customHeight="1" x14ac:dyDescent="0.3">
      <c r="G49" s="64"/>
      <c r="H49" s="64"/>
      <c r="I49" s="64"/>
      <c r="J49" s="64"/>
    </row>
    <row r="50" spans="1:10" x14ac:dyDescent="0.3">
      <c r="A50" s="7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1026-A234-4DD2-B2ED-9043B62FA091}">
  <sheetPr>
    <tabColor rgb="FF00A443"/>
  </sheetPr>
  <dimension ref="A2:P51"/>
  <sheetViews>
    <sheetView showGridLines="0" zoomScale="90" zoomScaleNormal="90" workbookViewId="0"/>
  </sheetViews>
  <sheetFormatPr baseColWidth="10" defaultColWidth="11.453125" defaultRowHeight="13" x14ac:dyDescent="0.3"/>
  <cols>
    <col min="1" max="1" width="33.453125" style="1" bestFit="1" customWidth="1"/>
    <col min="2" max="2" width="15.54296875" style="1" bestFit="1" customWidth="1"/>
    <col min="3" max="3" width="15.453125" style="1" bestFit="1" customWidth="1"/>
    <col min="4" max="4" width="11.453125" style="1"/>
    <col min="5" max="5" width="15.453125" style="1" bestFit="1" customWidth="1"/>
    <col min="6" max="7" width="15.453125" style="1" customWidth="1"/>
    <col min="8" max="16384" width="11.453125" style="1"/>
  </cols>
  <sheetData>
    <row r="2" spans="1:16" ht="12.75" customHeight="1" x14ac:dyDescent="0.3"/>
    <row r="3" spans="1:16" ht="12.75" customHeight="1" x14ac:dyDescent="0.3"/>
    <row r="4" spans="1:16" ht="12.75" customHeight="1" x14ac:dyDescent="0.3"/>
    <row r="5" spans="1:16" ht="14.5" x14ac:dyDescent="0.35">
      <c r="A5" s="48"/>
      <c r="B5" s="50"/>
      <c r="C5" s="49" t="s">
        <v>146</v>
      </c>
      <c r="D5" s="48"/>
      <c r="E5" s="48"/>
      <c r="F5" s="48"/>
    </row>
    <row r="6" spans="1:16" ht="14.5" x14ac:dyDescent="0.35">
      <c r="A6" s="48"/>
      <c r="B6" s="52"/>
      <c r="C6" s="50" t="s">
        <v>133</v>
      </c>
      <c r="D6" s="48"/>
      <c r="E6" s="48"/>
      <c r="F6" s="48"/>
    </row>
    <row r="7" spans="1:16" ht="14.5" x14ac:dyDescent="0.35">
      <c r="A7" s="48"/>
      <c r="B7" s="50"/>
      <c r="C7" s="49" t="s">
        <v>9</v>
      </c>
      <c r="D7" s="48"/>
      <c r="E7" s="48"/>
      <c r="F7" s="48"/>
    </row>
    <row r="8" spans="1:16" x14ac:dyDescent="0.3">
      <c r="B8" s="9"/>
      <c r="C8" s="9"/>
      <c r="G8" s="88" t="s">
        <v>136</v>
      </c>
    </row>
    <row r="9" spans="1:16" x14ac:dyDescent="0.3">
      <c r="A9" s="101" t="s">
        <v>133</v>
      </c>
      <c r="B9" s="57" t="s">
        <v>44</v>
      </c>
      <c r="C9" s="57" t="s">
        <v>45</v>
      </c>
      <c r="D9" s="57" t="s">
        <v>46</v>
      </c>
      <c r="E9" s="57" t="s">
        <v>3</v>
      </c>
      <c r="F9" s="57" t="s">
        <v>47</v>
      </c>
      <c r="G9" s="57" t="s">
        <v>48</v>
      </c>
    </row>
    <row r="10" spans="1:16" x14ac:dyDescent="0.3">
      <c r="A10" s="71" t="s">
        <v>67</v>
      </c>
      <c r="B10" s="113">
        <v>3905.6558292037462</v>
      </c>
      <c r="C10" s="113">
        <v>1598.2570930523798</v>
      </c>
      <c r="D10" s="113">
        <v>368.58334553379791</v>
      </c>
      <c r="E10" s="113">
        <v>0</v>
      </c>
      <c r="F10" s="113">
        <v>107.59822333322691</v>
      </c>
      <c r="G10" s="113">
        <v>694.06855122724335</v>
      </c>
      <c r="I10" s="65"/>
      <c r="J10" s="65"/>
      <c r="K10" s="65"/>
      <c r="L10" s="65"/>
      <c r="M10" s="65"/>
      <c r="N10" s="65"/>
      <c r="O10" s="65"/>
      <c r="P10" s="65"/>
    </row>
    <row r="11" spans="1:16" x14ac:dyDescent="0.3">
      <c r="A11" s="71" t="s">
        <v>68</v>
      </c>
      <c r="B11" s="113">
        <v>-2176.9431069699995</v>
      </c>
      <c r="C11" s="113">
        <v>-745.72884675482885</v>
      </c>
      <c r="D11" s="113">
        <v>-65.844913788278291</v>
      </c>
      <c r="E11" s="113">
        <v>0</v>
      </c>
      <c r="F11" s="113">
        <v>-56.182341384199304</v>
      </c>
      <c r="G11" s="113">
        <v>-371.0271624904621</v>
      </c>
      <c r="I11" s="65"/>
      <c r="J11" s="65"/>
      <c r="K11" s="65"/>
      <c r="L11" s="65"/>
      <c r="M11" s="65"/>
      <c r="N11" s="65"/>
      <c r="O11" s="65"/>
    </row>
    <row r="12" spans="1:16" x14ac:dyDescent="0.3">
      <c r="A12" s="70" t="s">
        <v>19</v>
      </c>
      <c r="B12" s="149">
        <v>1728.7127222337463</v>
      </c>
      <c r="C12" s="149">
        <v>852.52824629755105</v>
      </c>
      <c r="D12" s="149">
        <v>302.73843174551956</v>
      </c>
      <c r="E12" s="149">
        <v>0</v>
      </c>
      <c r="F12" s="149">
        <v>51.4158819490276</v>
      </c>
      <c r="G12" s="149">
        <v>323.0413887367813</v>
      </c>
      <c r="I12" s="65"/>
      <c r="J12" s="65"/>
      <c r="K12" s="65"/>
      <c r="L12" s="65"/>
      <c r="M12" s="65"/>
      <c r="N12" s="65"/>
      <c r="O12" s="65"/>
    </row>
    <row r="13" spans="1:16" x14ac:dyDescent="0.3">
      <c r="A13" s="71" t="s">
        <v>20</v>
      </c>
      <c r="B13" s="113">
        <v>-239.50506029548157</v>
      </c>
      <c r="C13" s="113">
        <v>-218.9945495593829</v>
      </c>
      <c r="D13" s="113">
        <v>-82.443616796276601</v>
      </c>
      <c r="E13" s="113">
        <v>0</v>
      </c>
      <c r="F13" s="113">
        <v>29.488841400064</v>
      </c>
      <c r="G13" s="113">
        <v>-94.971980835400402</v>
      </c>
      <c r="I13" s="65"/>
      <c r="J13" s="65"/>
      <c r="K13" s="65"/>
      <c r="L13" s="65"/>
      <c r="M13" s="65"/>
      <c r="N13" s="65"/>
      <c r="O13" s="65"/>
    </row>
    <row r="14" spans="1:16" x14ac:dyDescent="0.3">
      <c r="A14" s="75" t="s">
        <v>21</v>
      </c>
      <c r="B14" s="150">
        <v>-117.8629277475</v>
      </c>
      <c r="C14" s="150">
        <v>-50.8986036857888</v>
      </c>
      <c r="D14" s="150">
        <v>-59.332373196855592</v>
      </c>
      <c r="E14" s="150">
        <v>0</v>
      </c>
      <c r="F14" s="150">
        <v>-7.5089709163595</v>
      </c>
      <c r="G14" s="150">
        <v>-29.209964964376901</v>
      </c>
      <c r="I14" s="65"/>
      <c r="J14" s="65"/>
      <c r="K14" s="65"/>
      <c r="L14" s="65"/>
      <c r="M14" s="65"/>
      <c r="N14" s="65"/>
      <c r="O14" s="65"/>
    </row>
    <row r="15" spans="1:16" x14ac:dyDescent="0.3">
      <c r="A15" s="75" t="s">
        <v>22</v>
      </c>
      <c r="B15" s="150">
        <v>11.1728905897</v>
      </c>
      <c r="C15" s="150">
        <v>9.8636918666772999</v>
      </c>
      <c r="D15" s="150">
        <v>8.9604104597222989</v>
      </c>
      <c r="E15" s="150">
        <v>0</v>
      </c>
      <c r="F15" s="150">
        <v>0.26383537757140002</v>
      </c>
      <c r="G15" s="150">
        <v>12.073512627094399</v>
      </c>
      <c r="I15" s="65"/>
      <c r="J15" s="65"/>
      <c r="K15" s="65"/>
      <c r="L15" s="65"/>
      <c r="M15" s="65"/>
      <c r="N15" s="65"/>
      <c r="O15" s="65"/>
    </row>
    <row r="16" spans="1:16" x14ac:dyDescent="0.3">
      <c r="A16" s="75" t="s">
        <v>23</v>
      </c>
      <c r="B16" s="150">
        <v>-222.18795762141761</v>
      </c>
      <c r="C16" s="150">
        <v>-198.54416106943057</v>
      </c>
      <c r="D16" s="150">
        <v>-59.123605966808995</v>
      </c>
      <c r="E16" s="150">
        <v>0</v>
      </c>
      <c r="F16" s="150">
        <v>-10.8789346946037</v>
      </c>
      <c r="G16" s="150">
        <v>-67.794212962518799</v>
      </c>
      <c r="I16" s="65"/>
      <c r="J16" s="65"/>
      <c r="K16" s="65"/>
      <c r="L16" s="65"/>
      <c r="M16" s="65"/>
      <c r="N16" s="65"/>
      <c r="O16" s="65"/>
    </row>
    <row r="17" spans="1:15" x14ac:dyDescent="0.3">
      <c r="A17" s="75" t="s">
        <v>24</v>
      </c>
      <c r="B17" s="150">
        <v>89.372934483736003</v>
      </c>
      <c r="C17" s="150">
        <v>20.5845233291592</v>
      </c>
      <c r="D17" s="150">
        <v>27.051951907665696</v>
      </c>
      <c r="E17" s="150">
        <v>0</v>
      </c>
      <c r="F17" s="150">
        <v>47.612911633455795</v>
      </c>
      <c r="G17" s="150">
        <v>-10.0413155355991</v>
      </c>
      <c r="I17" s="65"/>
      <c r="J17" s="65"/>
      <c r="K17" s="65"/>
      <c r="L17" s="65"/>
      <c r="M17" s="65"/>
      <c r="N17" s="65"/>
      <c r="O17" s="65"/>
    </row>
    <row r="18" spans="1:15" x14ac:dyDescent="0.3">
      <c r="A18" s="71" t="s">
        <v>25</v>
      </c>
      <c r="B18" s="150">
        <v>-487.22569367502803</v>
      </c>
      <c r="C18" s="150">
        <v>-67.119430678906909</v>
      </c>
      <c r="D18" s="150">
        <v>-54.332277309000794</v>
      </c>
      <c r="E18" s="150">
        <v>0</v>
      </c>
      <c r="F18" s="150">
        <v>-0.34139519571850002</v>
      </c>
      <c r="G18" s="150">
        <v>-16.501616368699601</v>
      </c>
      <c r="I18" s="65"/>
      <c r="J18" s="65"/>
      <c r="K18" s="65"/>
      <c r="L18" s="65"/>
      <c r="M18" s="65"/>
      <c r="N18" s="65"/>
      <c r="O18" s="65"/>
    </row>
    <row r="19" spans="1:15" x14ac:dyDescent="0.3">
      <c r="A19" s="70" t="s">
        <v>1</v>
      </c>
      <c r="B19" s="149">
        <v>1001.9819682632368</v>
      </c>
      <c r="C19" s="149">
        <v>566.41426605926119</v>
      </c>
      <c r="D19" s="149">
        <v>165.9625376402422</v>
      </c>
      <c r="E19" s="149">
        <v>0</v>
      </c>
      <c r="F19" s="149">
        <v>80.563328153373106</v>
      </c>
      <c r="G19" s="149">
        <v>211.5677915326813</v>
      </c>
      <c r="I19" s="65"/>
      <c r="J19" s="65"/>
      <c r="K19" s="65"/>
      <c r="L19" s="65"/>
      <c r="M19" s="65"/>
      <c r="N19" s="65"/>
      <c r="O19" s="65"/>
    </row>
    <row r="20" spans="1:15" x14ac:dyDescent="0.3">
      <c r="A20" s="71" t="s">
        <v>69</v>
      </c>
      <c r="B20" s="113">
        <v>-307.45162800983297</v>
      </c>
      <c r="C20" s="113">
        <v>-159.372026276182</v>
      </c>
      <c r="D20" s="113">
        <v>-139.09601545976543</v>
      </c>
      <c r="E20" s="113">
        <v>0</v>
      </c>
      <c r="F20" s="113">
        <v>-20.064513532597797</v>
      </c>
      <c r="G20" s="113">
        <v>-98.466625362504715</v>
      </c>
      <c r="I20" s="65"/>
      <c r="J20" s="65"/>
      <c r="K20" s="65"/>
      <c r="L20" s="65"/>
      <c r="M20" s="65"/>
      <c r="N20" s="65"/>
      <c r="O20" s="65"/>
    </row>
    <row r="21" spans="1:15" x14ac:dyDescent="0.3">
      <c r="A21" s="70" t="s">
        <v>27</v>
      </c>
      <c r="B21" s="149">
        <v>694.53034025340378</v>
      </c>
      <c r="C21" s="149">
        <v>407.0422397830792</v>
      </c>
      <c r="D21" s="149">
        <v>26.8665221804768</v>
      </c>
      <c r="E21" s="149">
        <v>0</v>
      </c>
      <c r="F21" s="149">
        <v>60.498814620775292</v>
      </c>
      <c r="G21" s="149">
        <v>113.1011661701766</v>
      </c>
      <c r="I21" s="65"/>
      <c r="J21" s="65"/>
      <c r="K21" s="65"/>
      <c r="L21" s="65"/>
      <c r="M21" s="65"/>
      <c r="N21" s="65"/>
      <c r="O21" s="65"/>
    </row>
    <row r="22" spans="1:15" x14ac:dyDescent="0.3">
      <c r="A22" s="71" t="s">
        <v>70</v>
      </c>
      <c r="B22" s="113">
        <v>-39.498500122422506</v>
      </c>
      <c r="C22" s="113">
        <v>-13.170031882991905</v>
      </c>
      <c r="D22" s="113">
        <v>-22.915812269439499</v>
      </c>
      <c r="E22" s="113">
        <v>0</v>
      </c>
      <c r="F22" s="113">
        <v>-4.0373691300702994</v>
      </c>
      <c r="G22" s="113">
        <v>-109.71976198225049</v>
      </c>
      <c r="I22" s="65"/>
      <c r="J22" s="65"/>
      <c r="K22" s="65"/>
      <c r="L22" s="65"/>
      <c r="M22" s="65"/>
      <c r="N22" s="65"/>
      <c r="O22" s="65"/>
    </row>
    <row r="23" spans="1:15" x14ac:dyDescent="0.3">
      <c r="A23" s="71" t="s">
        <v>71</v>
      </c>
      <c r="B23" s="113">
        <v>5.2265819053999998</v>
      </c>
      <c r="C23" s="113">
        <v>-0.54484535312610005</v>
      </c>
      <c r="D23" s="113">
        <v>16.777899172313003</v>
      </c>
      <c r="E23" s="113">
        <v>50.636097202585127</v>
      </c>
      <c r="F23" s="113">
        <v>-0.73752664703050008</v>
      </c>
      <c r="G23" s="113">
        <v>1.142304470197</v>
      </c>
      <c r="I23" s="65"/>
      <c r="J23" s="65"/>
      <c r="K23" s="65"/>
      <c r="L23" s="65"/>
      <c r="M23" s="65"/>
      <c r="N23" s="65"/>
      <c r="O23" s="65"/>
    </row>
    <row r="24" spans="1:15" x14ac:dyDescent="0.3">
      <c r="A24" s="70" t="s">
        <v>72</v>
      </c>
      <c r="B24" s="149">
        <v>660.25842203638126</v>
      </c>
      <c r="C24" s="149">
        <v>393.32736254696118</v>
      </c>
      <c r="D24" s="149">
        <v>20.7286090833503</v>
      </c>
      <c r="E24" s="149">
        <v>50.636097202585127</v>
      </c>
      <c r="F24" s="149">
        <v>55.723918843674504</v>
      </c>
      <c r="G24" s="149">
        <v>4.523708658123101</v>
      </c>
      <c r="I24" s="65"/>
      <c r="J24" s="65"/>
      <c r="K24" s="65"/>
      <c r="L24" s="65"/>
      <c r="M24" s="65"/>
      <c r="N24" s="65"/>
      <c r="O24" s="65"/>
    </row>
    <row r="25" spans="1:15" x14ac:dyDescent="0.3">
      <c r="A25" s="71" t="s">
        <v>73</v>
      </c>
      <c r="B25" s="113">
        <v>-152.4371175519835</v>
      </c>
      <c r="C25" s="113">
        <v>-133.47906369245271</v>
      </c>
      <c r="D25" s="113">
        <v>10.766803072448102</v>
      </c>
      <c r="E25" s="113">
        <v>0</v>
      </c>
      <c r="F25" s="113">
        <v>-7.2238878396358999</v>
      </c>
      <c r="G25" s="113">
        <v>-24.6493796375389</v>
      </c>
      <c r="I25" s="65"/>
      <c r="J25" s="65"/>
      <c r="K25" s="65"/>
      <c r="L25" s="65"/>
      <c r="M25" s="65"/>
      <c r="N25" s="65"/>
      <c r="O25" s="65"/>
    </row>
    <row r="26" spans="1:15" x14ac:dyDescent="0.3">
      <c r="A26" s="70" t="s">
        <v>35</v>
      </c>
      <c r="B26" s="149">
        <v>507.82130448439779</v>
      </c>
      <c r="C26" s="149">
        <v>259.84829885450847</v>
      </c>
      <c r="D26" s="149">
        <v>31.495412155798398</v>
      </c>
      <c r="E26" s="149">
        <v>50.63609720258512</v>
      </c>
      <c r="F26" s="149">
        <v>48.500031004038604</v>
      </c>
      <c r="G26" s="149">
        <v>-20.125670979415801</v>
      </c>
      <c r="I26" s="65"/>
      <c r="J26" s="65"/>
      <c r="K26" s="65"/>
      <c r="L26" s="65"/>
      <c r="M26" s="65"/>
      <c r="N26" s="65"/>
      <c r="O26" s="65"/>
    </row>
    <row r="27" spans="1:15" ht="5.9" customHeight="1" x14ac:dyDescent="0.3">
      <c r="J27" s="65"/>
      <c r="K27" s="65"/>
      <c r="L27" s="65"/>
      <c r="M27" s="65"/>
      <c r="N27" s="65"/>
      <c r="O27" s="65"/>
    </row>
    <row r="28" spans="1:15" x14ac:dyDescent="0.3">
      <c r="A28" s="12"/>
      <c r="J28" s="65"/>
      <c r="K28" s="65"/>
      <c r="L28" s="65"/>
      <c r="M28" s="65"/>
      <c r="N28" s="65"/>
      <c r="O28" s="65"/>
    </row>
    <row r="29" spans="1:15" ht="18" x14ac:dyDescent="0.4">
      <c r="A29" s="12"/>
      <c r="B29" s="2"/>
      <c r="C29" s="13"/>
      <c r="J29" s="65"/>
      <c r="K29" s="65"/>
      <c r="L29" s="65"/>
      <c r="M29" s="65"/>
      <c r="N29" s="65"/>
      <c r="O29" s="65"/>
    </row>
    <row r="30" spans="1:15" x14ac:dyDescent="0.3">
      <c r="B30" s="9"/>
      <c r="G30" s="88" t="s">
        <v>136</v>
      </c>
      <c r="J30" s="65"/>
      <c r="K30" s="65"/>
      <c r="L30" s="65"/>
      <c r="M30" s="65"/>
      <c r="N30" s="65"/>
      <c r="O30" s="65"/>
    </row>
    <row r="31" spans="1:15" x14ac:dyDescent="0.3">
      <c r="A31" s="101" t="s">
        <v>139</v>
      </c>
      <c r="B31" s="57" t="s">
        <v>44</v>
      </c>
      <c r="C31" s="57" t="s">
        <v>45</v>
      </c>
      <c r="D31" s="57" t="s">
        <v>46</v>
      </c>
      <c r="E31" s="57" t="s">
        <v>3</v>
      </c>
      <c r="F31" s="57" t="s">
        <v>47</v>
      </c>
      <c r="G31" s="57" t="s">
        <v>48</v>
      </c>
      <c r="J31" s="65"/>
      <c r="K31" s="65"/>
      <c r="L31" s="65"/>
      <c r="M31" s="65"/>
      <c r="N31" s="65"/>
      <c r="O31" s="65"/>
    </row>
    <row r="32" spans="1:15" x14ac:dyDescent="0.3">
      <c r="A32" s="71" t="s">
        <v>67</v>
      </c>
      <c r="B32" s="113">
        <v>4129.8414802250945</v>
      </c>
      <c r="C32" s="113">
        <v>1727.3318187379307</v>
      </c>
      <c r="D32" s="113">
        <v>480.43196488156701</v>
      </c>
      <c r="E32" s="113">
        <v>0</v>
      </c>
      <c r="F32" s="113">
        <v>100.81834899758059</v>
      </c>
      <c r="G32" s="113">
        <v>733.04360844576217</v>
      </c>
      <c r="I32" s="65"/>
      <c r="J32" s="65"/>
      <c r="K32" s="65"/>
      <c r="L32" s="65"/>
      <c r="M32" s="65"/>
      <c r="N32" s="65"/>
      <c r="O32" s="65"/>
    </row>
    <row r="33" spans="1:15" x14ac:dyDescent="0.3">
      <c r="A33" s="71" t="s">
        <v>68</v>
      </c>
      <c r="B33" s="113">
        <v>-2326.3595220689999</v>
      </c>
      <c r="C33" s="113">
        <v>-903.56346654112338</v>
      </c>
      <c r="D33" s="113">
        <v>-60.407828129185098</v>
      </c>
      <c r="E33" s="113">
        <v>0</v>
      </c>
      <c r="F33" s="113">
        <v>-39.143659289228999</v>
      </c>
      <c r="G33" s="113">
        <v>-424.53680642961564</v>
      </c>
      <c r="I33" s="65"/>
      <c r="J33" s="65"/>
      <c r="K33" s="65"/>
      <c r="L33" s="65"/>
      <c r="M33" s="65"/>
      <c r="N33" s="65"/>
      <c r="O33" s="65"/>
    </row>
    <row r="34" spans="1:15" x14ac:dyDescent="0.3">
      <c r="A34" s="70" t="s">
        <v>19</v>
      </c>
      <c r="B34" s="149">
        <v>1803.4819581560944</v>
      </c>
      <c r="C34" s="149">
        <v>823.7683521968072</v>
      </c>
      <c r="D34" s="149">
        <v>420.02413675238193</v>
      </c>
      <c r="E34" s="149">
        <v>0</v>
      </c>
      <c r="F34" s="149">
        <v>61.6746897083516</v>
      </c>
      <c r="G34" s="149">
        <v>308.50680201614648</v>
      </c>
      <c r="I34" s="65"/>
      <c r="J34" s="65"/>
      <c r="K34" s="65"/>
      <c r="L34" s="65"/>
      <c r="M34" s="65"/>
      <c r="N34" s="65"/>
      <c r="O34" s="65"/>
    </row>
    <row r="35" spans="1:15" x14ac:dyDescent="0.3">
      <c r="A35" s="71" t="s">
        <v>20</v>
      </c>
      <c r="B35" s="113">
        <v>-280.27456689546506</v>
      </c>
      <c r="C35" s="113">
        <v>-199.7612342481188</v>
      </c>
      <c r="D35" s="113">
        <v>-89.982447528030903</v>
      </c>
      <c r="E35" s="113">
        <v>0</v>
      </c>
      <c r="F35" s="113">
        <v>-19.9750205559656</v>
      </c>
      <c r="G35" s="113">
        <v>-61.07140889413629</v>
      </c>
      <c r="I35" s="65"/>
      <c r="J35" s="65"/>
      <c r="K35" s="65"/>
      <c r="L35" s="65"/>
      <c r="M35" s="65"/>
      <c r="N35" s="65"/>
      <c r="O35" s="65"/>
    </row>
    <row r="36" spans="1:15" x14ac:dyDescent="0.3">
      <c r="A36" s="75" t="s">
        <v>21</v>
      </c>
      <c r="B36" s="150">
        <v>-116.955245534</v>
      </c>
      <c r="C36" s="150">
        <v>-52.138612659078007</v>
      </c>
      <c r="D36" s="150">
        <v>-67.751144376841495</v>
      </c>
      <c r="E36" s="150">
        <v>0</v>
      </c>
      <c r="F36" s="150">
        <v>-8.4451923697593987</v>
      </c>
      <c r="G36" s="150">
        <v>-31.668263401155098</v>
      </c>
      <c r="I36" s="65"/>
      <c r="J36" s="65"/>
      <c r="K36" s="65"/>
      <c r="L36" s="65"/>
      <c r="M36" s="65"/>
      <c r="N36" s="65"/>
      <c r="O36" s="65"/>
    </row>
    <row r="37" spans="1:15" x14ac:dyDescent="0.3">
      <c r="A37" s="75" t="s">
        <v>22</v>
      </c>
      <c r="B37" s="150">
        <v>13.179997085499998</v>
      </c>
      <c r="C37" s="150">
        <v>12.893247448153401</v>
      </c>
      <c r="D37" s="150">
        <v>15.005708539012002</v>
      </c>
      <c r="E37" s="150">
        <v>0</v>
      </c>
      <c r="F37" s="150">
        <v>0.70942234737559995</v>
      </c>
      <c r="G37" s="150">
        <v>7.2227950110763004</v>
      </c>
      <c r="I37" s="65"/>
      <c r="J37" s="65"/>
      <c r="K37" s="65"/>
      <c r="L37" s="65"/>
      <c r="M37" s="65"/>
      <c r="N37" s="65"/>
      <c r="O37" s="65"/>
    </row>
    <row r="38" spans="1:15" x14ac:dyDescent="0.3">
      <c r="A38" s="75" t="s">
        <v>23</v>
      </c>
      <c r="B38" s="150">
        <v>-233.76739085597211</v>
      </c>
      <c r="C38" s="150">
        <v>-176.29331325040991</v>
      </c>
      <c r="D38" s="150">
        <v>-65.145811703594603</v>
      </c>
      <c r="E38" s="150">
        <v>0</v>
      </c>
      <c r="F38" s="150">
        <v>-12.2221145463227</v>
      </c>
      <c r="G38" s="150">
        <v>-56.012178249465997</v>
      </c>
      <c r="I38" s="65"/>
      <c r="J38" s="65"/>
      <c r="K38" s="65"/>
      <c r="L38" s="65"/>
      <c r="M38" s="65"/>
      <c r="N38" s="65"/>
      <c r="O38" s="65"/>
    </row>
    <row r="39" spans="1:15" x14ac:dyDescent="0.3">
      <c r="A39" s="75" t="s">
        <v>24</v>
      </c>
      <c r="B39" s="150">
        <v>57.268072409006997</v>
      </c>
      <c r="C39" s="150">
        <v>15.7774442132157</v>
      </c>
      <c r="D39" s="150">
        <v>27.908800013393201</v>
      </c>
      <c r="E39" s="150">
        <v>0</v>
      </c>
      <c r="F39" s="150">
        <v>-1.713598725909992E-2</v>
      </c>
      <c r="G39" s="150">
        <v>19.386237745408501</v>
      </c>
      <c r="I39" s="65"/>
      <c r="J39" s="65"/>
      <c r="K39" s="65"/>
      <c r="L39" s="65"/>
      <c r="M39" s="65"/>
      <c r="N39" s="65"/>
      <c r="O39" s="65"/>
    </row>
    <row r="40" spans="1:15" x14ac:dyDescent="0.3">
      <c r="A40" s="71" t="s">
        <v>25</v>
      </c>
      <c r="B40" s="150">
        <v>-488.13305051829622</v>
      </c>
      <c r="C40" s="150">
        <v>-113.4551060440681</v>
      </c>
      <c r="D40" s="150">
        <v>-56.411936010025798</v>
      </c>
      <c r="E40" s="150">
        <v>0</v>
      </c>
      <c r="F40" s="150">
        <v>-0.41032707511809996</v>
      </c>
      <c r="G40" s="150">
        <v>-18.429475712558897</v>
      </c>
      <c r="I40" s="65"/>
      <c r="J40" s="65"/>
      <c r="K40" s="65"/>
      <c r="L40" s="65"/>
      <c r="M40" s="65"/>
      <c r="N40" s="65"/>
      <c r="O40" s="65"/>
    </row>
    <row r="41" spans="1:15" x14ac:dyDescent="0.3">
      <c r="A41" s="70" t="s">
        <v>1</v>
      </c>
      <c r="B41" s="149">
        <v>1035.0743407423329</v>
      </c>
      <c r="C41" s="149">
        <v>510.55201190462026</v>
      </c>
      <c r="D41" s="149">
        <v>273.62975321432521</v>
      </c>
      <c r="E41" s="149">
        <v>0</v>
      </c>
      <c r="F41" s="149">
        <v>41.289342077267897</v>
      </c>
      <c r="G41" s="149">
        <v>229.00591740945131</v>
      </c>
      <c r="I41" s="65"/>
      <c r="J41" s="65"/>
      <c r="K41" s="65"/>
      <c r="L41" s="65"/>
      <c r="M41" s="65"/>
      <c r="N41" s="65"/>
      <c r="O41" s="65"/>
    </row>
    <row r="42" spans="1:15" x14ac:dyDescent="0.3">
      <c r="A42" s="71" t="s">
        <v>69</v>
      </c>
      <c r="B42" s="113">
        <v>-227.1880798696597</v>
      </c>
      <c r="C42" s="113">
        <v>-162.35126942222169</v>
      </c>
      <c r="D42" s="113">
        <v>-144.36958239582</v>
      </c>
      <c r="E42" s="113">
        <v>0</v>
      </c>
      <c r="F42" s="113">
        <v>-23.931681423170097</v>
      </c>
      <c r="G42" s="113">
        <v>-95.340201156680109</v>
      </c>
      <c r="I42" s="65"/>
      <c r="J42" s="65"/>
      <c r="K42" s="65"/>
      <c r="L42" s="65"/>
      <c r="M42" s="65"/>
      <c r="N42" s="65"/>
      <c r="O42" s="65"/>
    </row>
    <row r="43" spans="1:15" x14ac:dyDescent="0.3">
      <c r="A43" s="70" t="s">
        <v>27</v>
      </c>
      <c r="B43" s="149">
        <v>807.88626087267312</v>
      </c>
      <c r="C43" s="149">
        <v>348.20074248239865</v>
      </c>
      <c r="D43" s="149">
        <v>129.2601708185052</v>
      </c>
      <c r="E43" s="149">
        <v>0</v>
      </c>
      <c r="F43" s="149">
        <v>17.357660654097799</v>
      </c>
      <c r="G43" s="149">
        <v>133.6657162527712</v>
      </c>
      <c r="I43" s="65"/>
      <c r="J43" s="65"/>
      <c r="K43" s="65"/>
      <c r="L43" s="65"/>
      <c r="M43" s="65"/>
      <c r="N43" s="65"/>
      <c r="O43" s="65"/>
    </row>
    <row r="44" spans="1:15" x14ac:dyDescent="0.3">
      <c r="A44" s="71" t="s">
        <v>70</v>
      </c>
      <c r="B44" s="113">
        <v>-57.744825329756004</v>
      </c>
      <c r="C44" s="113">
        <v>4.8084845509832013</v>
      </c>
      <c r="D44" s="113">
        <v>-30.296458892969593</v>
      </c>
      <c r="E44" s="113">
        <v>0</v>
      </c>
      <c r="F44" s="113">
        <v>-7.7136102516304019</v>
      </c>
      <c r="G44" s="113">
        <v>-40.411480609056902</v>
      </c>
      <c r="I44" s="65"/>
      <c r="J44" s="65"/>
      <c r="K44" s="65"/>
      <c r="L44" s="65"/>
      <c r="M44" s="65"/>
      <c r="N44" s="65"/>
      <c r="O44" s="65"/>
    </row>
    <row r="45" spans="1:15" x14ac:dyDescent="0.3">
      <c r="A45" s="71" t="s">
        <v>71</v>
      </c>
      <c r="B45" s="113">
        <v>2.6294543663846999</v>
      </c>
      <c r="C45" s="150">
        <v>0.17650622518610001</v>
      </c>
      <c r="D45" s="113">
        <v>1.8031635575703999</v>
      </c>
      <c r="E45" s="150">
        <v>80.622209284875098</v>
      </c>
      <c r="F45" s="113">
        <v>0.24859738225390002</v>
      </c>
      <c r="G45" s="113">
        <v>-0.14576592178039999</v>
      </c>
      <c r="I45" s="65"/>
      <c r="J45" s="65"/>
      <c r="K45" s="65"/>
      <c r="L45" s="65"/>
      <c r="M45" s="65"/>
      <c r="N45" s="65"/>
      <c r="O45" s="65"/>
    </row>
    <row r="46" spans="1:15" x14ac:dyDescent="0.3">
      <c r="A46" s="70" t="s">
        <v>72</v>
      </c>
      <c r="B46" s="149">
        <v>752.7708899093019</v>
      </c>
      <c r="C46" s="149">
        <v>353.18573325856795</v>
      </c>
      <c r="D46" s="149">
        <v>100.76687548310601</v>
      </c>
      <c r="E46" s="149">
        <v>80.622209284875112</v>
      </c>
      <c r="F46" s="149">
        <v>9.8926477847212997</v>
      </c>
      <c r="G46" s="149">
        <v>93.108145740984114</v>
      </c>
      <c r="I46" s="65"/>
      <c r="J46" s="65"/>
      <c r="K46" s="65"/>
      <c r="L46" s="65"/>
      <c r="M46" s="65"/>
      <c r="N46" s="65"/>
      <c r="O46" s="65"/>
    </row>
    <row r="47" spans="1:15" x14ac:dyDescent="0.3">
      <c r="A47" s="71" t="s">
        <v>73</v>
      </c>
      <c r="B47" s="113">
        <v>-190.62014648078579</v>
      </c>
      <c r="C47" s="113">
        <v>-122.02972755874319</v>
      </c>
      <c r="D47" s="113">
        <v>-7.8824976118747001</v>
      </c>
      <c r="E47" s="113">
        <v>0</v>
      </c>
      <c r="F47" s="113">
        <v>-7.3641075201632002</v>
      </c>
      <c r="G47" s="113">
        <v>-55.472464703432998</v>
      </c>
      <c r="I47" s="65"/>
      <c r="J47" s="65"/>
      <c r="K47" s="65"/>
      <c r="L47" s="65"/>
      <c r="M47" s="65"/>
      <c r="N47" s="65"/>
      <c r="O47" s="65"/>
    </row>
    <row r="48" spans="1:15" x14ac:dyDescent="0.3">
      <c r="A48" s="70" t="s">
        <v>35</v>
      </c>
      <c r="B48" s="149">
        <v>562.15074342851619</v>
      </c>
      <c r="C48" s="149">
        <v>231.1560056998247</v>
      </c>
      <c r="D48" s="149">
        <v>92.884377871231308</v>
      </c>
      <c r="E48" s="149">
        <v>80.622209284875083</v>
      </c>
      <c r="F48" s="149">
        <v>2.5285402645580999</v>
      </c>
      <c r="G48" s="149">
        <v>37.635681037551095</v>
      </c>
      <c r="I48" s="65"/>
      <c r="J48" s="65"/>
      <c r="K48" s="65"/>
      <c r="L48" s="65"/>
      <c r="M48" s="65"/>
      <c r="N48" s="65"/>
      <c r="O48" s="65"/>
    </row>
    <row r="49" spans="1:15" ht="5.9" customHeight="1" x14ac:dyDescent="0.3">
      <c r="J49" s="65"/>
      <c r="K49" s="65"/>
      <c r="L49" s="65"/>
      <c r="M49" s="65"/>
      <c r="N49" s="65"/>
      <c r="O49" s="65"/>
    </row>
    <row r="50" spans="1:15" x14ac:dyDescent="0.3">
      <c r="A50" s="12"/>
    </row>
    <row r="51" spans="1:15" x14ac:dyDescent="0.3">
      <c r="A51" s="7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FF45-7922-44DF-93BE-B803E754B8DF}">
  <sheetPr>
    <tabColor rgb="FF00A443"/>
  </sheetPr>
  <dimension ref="A5:O37"/>
  <sheetViews>
    <sheetView showGridLines="0" zoomScale="104" zoomScaleNormal="90" workbookViewId="0"/>
  </sheetViews>
  <sheetFormatPr baseColWidth="10" defaultColWidth="11.453125" defaultRowHeight="13" x14ac:dyDescent="0.3"/>
  <cols>
    <col min="1" max="1" width="35" style="1" bestFit="1" customWidth="1"/>
    <col min="2" max="2" width="11.453125" style="1" bestFit="1"/>
    <col min="3" max="3" width="20.453125" style="1" customWidth="1"/>
    <col min="4" max="16384" width="11.453125" style="1"/>
  </cols>
  <sheetData>
    <row r="5" spans="1:15" ht="14.5" x14ac:dyDescent="0.35">
      <c r="B5" s="48"/>
      <c r="C5" s="49" t="s">
        <v>38</v>
      </c>
      <c r="D5" s="48"/>
    </row>
    <row r="6" spans="1:15" ht="14.5" x14ac:dyDescent="0.35">
      <c r="B6" s="48"/>
      <c r="C6" s="50" t="s">
        <v>133</v>
      </c>
      <c r="D6" s="48"/>
    </row>
    <row r="7" spans="1:15" ht="14.5" x14ac:dyDescent="0.35">
      <c r="B7" s="48"/>
      <c r="C7" s="49" t="s">
        <v>9</v>
      </c>
      <c r="D7" s="48"/>
    </row>
    <row r="8" spans="1:15" x14ac:dyDescent="0.3">
      <c r="G8" s="88" t="s">
        <v>136</v>
      </c>
    </row>
    <row r="9" spans="1:15" ht="14.25" customHeight="1" x14ac:dyDescent="0.3">
      <c r="A9" s="101" t="s">
        <v>133</v>
      </c>
      <c r="B9" s="62" t="s">
        <v>44</v>
      </c>
      <c r="C9" s="63" t="s">
        <v>45</v>
      </c>
      <c r="D9" s="62" t="s">
        <v>46</v>
      </c>
      <c r="E9" s="62" t="s">
        <v>3</v>
      </c>
      <c r="F9" s="62" t="s">
        <v>47</v>
      </c>
      <c r="G9" s="62" t="s">
        <v>48</v>
      </c>
    </row>
    <row r="10" spans="1:15" x14ac:dyDescent="0.3">
      <c r="A10" s="5" t="s">
        <v>67</v>
      </c>
      <c r="B10" s="113">
        <v>4401.0248424938791</v>
      </c>
      <c r="C10" s="152">
        <v>2265.6308456472029</v>
      </c>
      <c r="D10" s="152">
        <v>2503.2119423672175</v>
      </c>
      <c r="E10" s="113">
        <v>0</v>
      </c>
      <c r="F10" s="113">
        <v>2368.6258566312908</v>
      </c>
      <c r="G10" s="113">
        <v>694.05978998724333</v>
      </c>
      <c r="I10" s="65"/>
      <c r="J10" s="65"/>
      <c r="K10" s="65"/>
      <c r="L10" s="65"/>
      <c r="M10" s="65"/>
      <c r="N10" s="65"/>
      <c r="O10" s="65"/>
    </row>
    <row r="11" spans="1:15" x14ac:dyDescent="0.3">
      <c r="A11" s="5" t="s">
        <v>68</v>
      </c>
      <c r="B11" s="113">
        <v>-2153.9366662899001</v>
      </c>
      <c r="C11" s="152">
        <v>-720.19521888009342</v>
      </c>
      <c r="D11" s="152">
        <v>-1009.1857460884164</v>
      </c>
      <c r="E11" s="113">
        <v>0</v>
      </c>
      <c r="F11" s="113">
        <v>-1549.1027487292688</v>
      </c>
      <c r="G11" s="113">
        <v>-371.0271624904621</v>
      </c>
      <c r="I11" s="65"/>
      <c r="J11" s="65"/>
      <c r="K11" s="65"/>
      <c r="L11" s="65"/>
      <c r="M11" s="65"/>
      <c r="N11" s="65"/>
      <c r="O11" s="65"/>
    </row>
    <row r="12" spans="1:15" x14ac:dyDescent="0.3">
      <c r="A12" s="58" t="s">
        <v>19</v>
      </c>
      <c r="B12" s="116">
        <v>2247.0881762039794</v>
      </c>
      <c r="C12" s="153">
        <v>1545.4356267671096</v>
      </c>
      <c r="D12" s="153">
        <v>1494.0261962788011</v>
      </c>
      <c r="E12" s="116">
        <v>0</v>
      </c>
      <c r="F12" s="116">
        <v>819.52310790202205</v>
      </c>
      <c r="G12" s="116">
        <v>323.03262749678123</v>
      </c>
      <c r="I12" s="65"/>
      <c r="J12" s="65"/>
      <c r="K12" s="65"/>
      <c r="L12" s="65"/>
      <c r="M12" s="65"/>
      <c r="N12" s="65"/>
      <c r="O12" s="65"/>
    </row>
    <row r="13" spans="1:15" x14ac:dyDescent="0.3">
      <c r="A13" s="5" t="s">
        <v>20</v>
      </c>
      <c r="B13" s="113">
        <v>-296.08118551071357</v>
      </c>
      <c r="C13" s="113">
        <v>-333.24484894242221</v>
      </c>
      <c r="D13" s="113">
        <v>-444.93787470212754</v>
      </c>
      <c r="E13" s="113">
        <v>0</v>
      </c>
      <c r="F13" s="113">
        <v>-157.84288865591458</v>
      </c>
      <c r="G13" s="113">
        <v>-111.23530307540041</v>
      </c>
      <c r="I13" s="65"/>
      <c r="J13" s="65"/>
      <c r="K13" s="65"/>
      <c r="L13" s="65"/>
      <c r="M13" s="65"/>
      <c r="N13" s="65"/>
      <c r="O13" s="65"/>
    </row>
    <row r="14" spans="1:15" x14ac:dyDescent="0.3">
      <c r="A14" s="6" t="s">
        <v>21</v>
      </c>
      <c r="B14" s="113">
        <v>-220.01591820750002</v>
      </c>
      <c r="C14" s="152">
        <v>-244.82176986652527</v>
      </c>
      <c r="D14" s="152">
        <v>-354.04072711776712</v>
      </c>
      <c r="E14" s="113">
        <v>0</v>
      </c>
      <c r="F14" s="113">
        <v>-130.43773567242479</v>
      </c>
      <c r="G14" s="113">
        <v>-32.698672174376902</v>
      </c>
      <c r="I14" s="65"/>
      <c r="J14" s="65"/>
      <c r="K14" s="65"/>
      <c r="L14" s="65"/>
      <c r="M14" s="65"/>
      <c r="N14" s="65"/>
      <c r="O14" s="65"/>
    </row>
    <row r="15" spans="1:15" x14ac:dyDescent="0.3">
      <c r="A15" s="6" t="s">
        <v>22</v>
      </c>
      <c r="B15" s="113">
        <v>46.812381449699998</v>
      </c>
      <c r="C15" s="152">
        <v>125.05743233133491</v>
      </c>
      <c r="D15" s="152">
        <v>99.955130606602395</v>
      </c>
      <c r="E15" s="113">
        <v>0</v>
      </c>
      <c r="F15" s="113">
        <v>0.26383537757140002</v>
      </c>
      <c r="G15" s="113">
        <v>12.073512627094399</v>
      </c>
      <c r="I15" s="65"/>
      <c r="J15" s="65"/>
      <c r="K15" s="65"/>
      <c r="L15" s="65"/>
      <c r="M15" s="65"/>
      <c r="N15" s="65"/>
      <c r="O15" s="65"/>
    </row>
    <row r="16" spans="1:15" x14ac:dyDescent="0.3">
      <c r="A16" s="6" t="s">
        <v>23</v>
      </c>
      <c r="B16" s="113">
        <v>-274.97215338664961</v>
      </c>
      <c r="C16" s="152">
        <v>-275.54500664159718</v>
      </c>
      <c r="D16" s="152">
        <v>-249.17350479566619</v>
      </c>
      <c r="E16" s="113">
        <v>0</v>
      </c>
      <c r="F16" s="113">
        <v>-122.2788446372594</v>
      </c>
      <c r="G16" s="113">
        <v>-66.707741612518802</v>
      </c>
      <c r="I16" s="65"/>
      <c r="J16" s="65"/>
      <c r="K16" s="65"/>
      <c r="L16" s="65"/>
      <c r="M16" s="65"/>
      <c r="N16" s="65"/>
      <c r="O16" s="65"/>
    </row>
    <row r="17" spans="1:15" x14ac:dyDescent="0.3">
      <c r="A17" s="6" t="s">
        <v>24</v>
      </c>
      <c r="B17" s="113">
        <v>152.09450463373602</v>
      </c>
      <c r="C17" s="152">
        <v>62.064495234365296</v>
      </c>
      <c r="D17" s="152">
        <v>58.321226604703398</v>
      </c>
      <c r="E17" s="113">
        <v>0</v>
      </c>
      <c r="F17" s="113">
        <v>94.609856276198187</v>
      </c>
      <c r="G17" s="113">
        <v>-23.9024019155991</v>
      </c>
      <c r="I17" s="65"/>
      <c r="J17" s="65"/>
      <c r="K17" s="65"/>
      <c r="L17" s="65"/>
      <c r="M17" s="65"/>
      <c r="N17" s="65"/>
      <c r="O17" s="65"/>
    </row>
    <row r="18" spans="1:15" x14ac:dyDescent="0.3">
      <c r="A18" s="5" t="s">
        <v>25</v>
      </c>
      <c r="B18" s="113">
        <v>-515.84779026002798</v>
      </c>
      <c r="C18" s="152">
        <v>-112.14095589998139</v>
      </c>
      <c r="D18" s="152">
        <v>-363.4062161992556</v>
      </c>
      <c r="E18" s="113">
        <v>0</v>
      </c>
      <c r="F18" s="113">
        <v>-4.1586548881153007</v>
      </c>
      <c r="G18" s="113">
        <v>-15.868876608699599</v>
      </c>
      <c r="I18" s="65"/>
      <c r="J18" s="65"/>
      <c r="K18" s="65"/>
      <c r="L18" s="65"/>
      <c r="M18" s="65"/>
      <c r="N18" s="65"/>
      <c r="O18" s="65"/>
    </row>
    <row r="19" spans="1:15" x14ac:dyDescent="0.3">
      <c r="A19" s="58" t="s">
        <v>1</v>
      </c>
      <c r="B19" s="153">
        <v>1435.1592004332374</v>
      </c>
      <c r="C19" s="153">
        <v>1100.0498219247058</v>
      </c>
      <c r="D19" s="153">
        <v>685.68210537741788</v>
      </c>
      <c r="E19" s="153">
        <v>0</v>
      </c>
      <c r="F19" s="153">
        <v>657.52156435799225</v>
      </c>
      <c r="G19" s="153">
        <v>195.92844781268124</v>
      </c>
      <c r="I19" s="65"/>
      <c r="J19" s="65"/>
      <c r="K19" s="65"/>
      <c r="L19" s="65"/>
      <c r="M19" s="65"/>
      <c r="N19" s="65"/>
      <c r="O19" s="65"/>
    </row>
    <row r="20" spans="1:15" x14ac:dyDescent="0.3">
      <c r="I20" s="65"/>
      <c r="J20" s="65"/>
      <c r="K20" s="65"/>
      <c r="L20" s="65"/>
      <c r="M20" s="65"/>
      <c r="N20" s="65"/>
      <c r="O20" s="65"/>
    </row>
    <row r="21" spans="1:15" x14ac:dyDescent="0.3">
      <c r="I21" s="65"/>
      <c r="J21" s="65"/>
      <c r="K21" s="65"/>
      <c r="L21" s="65"/>
      <c r="M21" s="65"/>
      <c r="N21" s="65"/>
      <c r="O21" s="65"/>
    </row>
    <row r="22" spans="1:15" x14ac:dyDescent="0.3">
      <c r="I22" s="65"/>
      <c r="J22" s="65"/>
      <c r="K22" s="65"/>
      <c r="L22" s="65"/>
      <c r="M22" s="65"/>
      <c r="N22" s="65"/>
      <c r="O22" s="65"/>
    </row>
    <row r="23" spans="1:15" x14ac:dyDescent="0.3">
      <c r="G23" s="88" t="s">
        <v>136</v>
      </c>
      <c r="I23" s="65"/>
      <c r="J23" s="65"/>
      <c r="K23" s="65"/>
      <c r="L23" s="65"/>
      <c r="M23" s="65"/>
      <c r="N23" s="65"/>
      <c r="O23" s="65"/>
    </row>
    <row r="24" spans="1:15" ht="14.25" customHeight="1" x14ac:dyDescent="0.3">
      <c r="A24" s="101" t="s">
        <v>139</v>
      </c>
      <c r="B24" s="62" t="s">
        <v>44</v>
      </c>
      <c r="C24" s="63" t="s">
        <v>45</v>
      </c>
      <c r="D24" s="62" t="s">
        <v>46</v>
      </c>
      <c r="E24" s="62" t="s">
        <v>3</v>
      </c>
      <c r="F24" s="62" t="s">
        <v>47</v>
      </c>
      <c r="G24" s="62" t="s">
        <v>48</v>
      </c>
    </row>
    <row r="25" spans="1:15" x14ac:dyDescent="0.3">
      <c r="A25" s="5" t="s">
        <v>67</v>
      </c>
      <c r="B25" s="113">
        <v>4591.5816099685826</v>
      </c>
      <c r="C25" s="152">
        <v>2252.9837754135133</v>
      </c>
      <c r="D25" s="152">
        <v>2615.1245318921333</v>
      </c>
      <c r="E25" s="113">
        <v>0</v>
      </c>
      <c r="F25" s="113">
        <v>2153.522351846068</v>
      </c>
      <c r="G25" s="113">
        <v>733.04079886576221</v>
      </c>
      <c r="I25" s="65"/>
      <c r="J25" s="65"/>
      <c r="K25" s="65"/>
      <c r="L25" s="65"/>
      <c r="M25" s="65"/>
      <c r="N25" s="65"/>
      <c r="O25" s="65"/>
    </row>
    <row r="26" spans="1:15" x14ac:dyDescent="0.3">
      <c r="A26" s="5" t="s">
        <v>68</v>
      </c>
      <c r="B26" s="113">
        <v>-2301.585590659</v>
      </c>
      <c r="C26" s="152">
        <v>-875.13539574912147</v>
      </c>
      <c r="D26" s="152">
        <v>-940.11633038686716</v>
      </c>
      <c r="E26" s="113">
        <v>0</v>
      </c>
      <c r="F26" s="113">
        <v>-1315.1464357422678</v>
      </c>
      <c r="G26" s="113">
        <v>-424.53763701961572</v>
      </c>
      <c r="I26" s="65"/>
      <c r="J26" s="65"/>
      <c r="K26" s="65"/>
      <c r="L26" s="65"/>
      <c r="M26" s="65"/>
      <c r="N26" s="65"/>
      <c r="O26" s="65"/>
    </row>
    <row r="27" spans="1:15" x14ac:dyDescent="0.3">
      <c r="A27" s="58" t="s">
        <v>19</v>
      </c>
      <c r="B27" s="116">
        <v>2289.9960193095826</v>
      </c>
      <c r="C27" s="153">
        <v>1377.8483796643918</v>
      </c>
      <c r="D27" s="153">
        <v>1675.0082015052662</v>
      </c>
      <c r="E27" s="116">
        <v>0</v>
      </c>
      <c r="F27" s="116">
        <v>838.37591610380014</v>
      </c>
      <c r="G27" s="116">
        <v>308.5031618461465</v>
      </c>
      <c r="I27" s="65"/>
      <c r="J27" s="65"/>
      <c r="K27" s="65"/>
      <c r="L27" s="65"/>
      <c r="M27" s="65"/>
      <c r="N27" s="65"/>
      <c r="O27" s="65"/>
    </row>
    <row r="28" spans="1:15" x14ac:dyDescent="0.3">
      <c r="A28" s="5" t="s">
        <v>20</v>
      </c>
      <c r="B28" s="113">
        <v>-294.59024136895312</v>
      </c>
      <c r="C28" s="113">
        <v>-296.64917774165974</v>
      </c>
      <c r="D28" s="113">
        <v>-526.90259690812582</v>
      </c>
      <c r="E28" s="113">
        <v>0</v>
      </c>
      <c r="F28" s="113">
        <v>-207.49084572612514</v>
      </c>
      <c r="G28" s="113">
        <v>-63.841605425185804</v>
      </c>
      <c r="I28" s="65"/>
      <c r="J28" s="65"/>
      <c r="K28" s="65"/>
      <c r="L28" s="65"/>
      <c r="M28" s="65"/>
      <c r="N28" s="65"/>
      <c r="O28" s="65"/>
    </row>
    <row r="29" spans="1:15" x14ac:dyDescent="0.3">
      <c r="A29" s="6" t="s">
        <v>21</v>
      </c>
      <c r="B29" s="113">
        <v>-215.97372507399999</v>
      </c>
      <c r="C29" s="152">
        <v>-196.44580198150419</v>
      </c>
      <c r="D29" s="152">
        <v>-383.48870073279016</v>
      </c>
      <c r="E29" s="113">
        <v>0</v>
      </c>
      <c r="F29" s="113">
        <v>-124.14397682491811</v>
      </c>
      <c r="G29" s="113">
        <v>-34.424859341155098</v>
      </c>
      <c r="I29" s="65"/>
      <c r="J29" s="65"/>
      <c r="K29" s="65"/>
      <c r="L29" s="65"/>
      <c r="M29" s="65"/>
      <c r="N29" s="65"/>
      <c r="O29" s="65"/>
    </row>
    <row r="30" spans="1:15" x14ac:dyDescent="0.3">
      <c r="A30" s="6" t="s">
        <v>22</v>
      </c>
      <c r="B30" s="113">
        <v>43.234854825500001</v>
      </c>
      <c r="C30" s="152">
        <v>89.897312230871492</v>
      </c>
      <c r="D30" s="152">
        <v>105.4034013699151</v>
      </c>
      <c r="E30" s="113">
        <v>0</v>
      </c>
      <c r="F30" s="113">
        <v>0.70942234737559995</v>
      </c>
      <c r="G30" s="113">
        <v>7.2227950110763004</v>
      </c>
      <c r="I30" s="65"/>
      <c r="J30" s="65"/>
      <c r="K30" s="65"/>
      <c r="L30" s="65"/>
      <c r="M30" s="65"/>
      <c r="N30" s="65"/>
      <c r="O30" s="65"/>
    </row>
    <row r="31" spans="1:15" x14ac:dyDescent="0.3">
      <c r="A31" s="6" t="s">
        <v>23</v>
      </c>
      <c r="B31" s="113">
        <v>-277.01333743946009</v>
      </c>
      <c r="C31" s="152">
        <v>-236.96001635460681</v>
      </c>
      <c r="D31" s="152">
        <v>-308.0527407301131</v>
      </c>
      <c r="E31" s="113">
        <v>0</v>
      </c>
      <c r="F31" s="113">
        <v>-120.5410281595266</v>
      </c>
      <c r="G31" s="113">
        <v>-56.197756239565699</v>
      </c>
      <c r="I31" s="65"/>
      <c r="J31" s="65"/>
      <c r="K31" s="65"/>
      <c r="L31" s="65"/>
      <c r="M31" s="65"/>
      <c r="N31" s="65"/>
      <c r="O31" s="65"/>
    </row>
    <row r="32" spans="1:15" x14ac:dyDescent="0.3">
      <c r="A32" s="6" t="s">
        <v>24</v>
      </c>
      <c r="B32" s="113">
        <v>155.16196631900701</v>
      </c>
      <c r="C32" s="152">
        <v>46.859328363579799</v>
      </c>
      <c r="D32" s="152">
        <v>59.235443184862298</v>
      </c>
      <c r="E32" s="113">
        <v>0</v>
      </c>
      <c r="F32" s="113">
        <v>36.484736910943994</v>
      </c>
      <c r="G32" s="113">
        <v>19.5582151444587</v>
      </c>
      <c r="I32" s="65"/>
      <c r="J32" s="65"/>
      <c r="K32" s="65"/>
      <c r="L32" s="65"/>
      <c r="M32" s="65"/>
      <c r="N32" s="65"/>
      <c r="O32" s="65"/>
    </row>
    <row r="33" spans="1:15" x14ac:dyDescent="0.3">
      <c r="A33" s="5" t="s">
        <v>25</v>
      </c>
      <c r="B33" s="113">
        <v>-515.02377340829628</v>
      </c>
      <c r="C33" s="152">
        <v>-152.897025632414</v>
      </c>
      <c r="D33" s="152">
        <v>-392.56664177476762</v>
      </c>
      <c r="E33" s="113">
        <v>0</v>
      </c>
      <c r="F33" s="113">
        <v>-4.1542933731567997</v>
      </c>
      <c r="G33" s="113">
        <v>-18.748811872558896</v>
      </c>
      <c r="I33" s="65"/>
      <c r="J33" s="65"/>
      <c r="K33" s="65"/>
      <c r="L33" s="65"/>
      <c r="M33" s="65"/>
      <c r="N33" s="65"/>
      <c r="O33" s="65"/>
    </row>
    <row r="34" spans="1:15" x14ac:dyDescent="0.3">
      <c r="A34" s="58" t="s">
        <v>1</v>
      </c>
      <c r="B34" s="153">
        <v>1480.3820045323332</v>
      </c>
      <c r="C34" s="153">
        <v>928.30217629031813</v>
      </c>
      <c r="D34" s="153">
        <v>755.53896282237281</v>
      </c>
      <c r="E34" s="153">
        <v>0</v>
      </c>
      <c r="F34" s="153">
        <v>626.73077700451825</v>
      </c>
      <c r="G34" s="153">
        <v>225.9127445484018</v>
      </c>
      <c r="I34" s="65"/>
      <c r="J34" s="65"/>
      <c r="K34" s="65"/>
      <c r="L34" s="65"/>
      <c r="M34" s="65"/>
      <c r="N34" s="65"/>
      <c r="O34" s="65"/>
    </row>
    <row r="36" spans="1:15" x14ac:dyDescent="0.3">
      <c r="A36" s="84"/>
    </row>
    <row r="37" spans="1:15" x14ac:dyDescent="0.3">
      <c r="B37" s="66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A443"/>
  </sheetPr>
  <dimension ref="A2:I31"/>
  <sheetViews>
    <sheetView showGridLines="0" zoomScale="120" zoomScaleNormal="120" workbookViewId="0"/>
  </sheetViews>
  <sheetFormatPr baseColWidth="10" defaultColWidth="11.453125" defaultRowHeight="13" x14ac:dyDescent="0.3"/>
  <cols>
    <col min="1" max="1" width="61.54296875" style="1" bestFit="1" customWidth="1"/>
    <col min="2" max="3" width="15.453125" style="1" customWidth="1"/>
    <col min="4" max="4" width="12.453125" style="1" customWidth="1"/>
    <col min="5" max="16384" width="11.453125" style="1"/>
  </cols>
  <sheetData>
    <row r="2" spans="1:9" ht="12.75" customHeight="1" x14ac:dyDescent="0.3"/>
    <row r="3" spans="1:9" ht="12.75" customHeight="1" x14ac:dyDescent="0.3"/>
    <row r="4" spans="1:9" ht="12.75" customHeight="1" x14ac:dyDescent="0.3"/>
    <row r="5" spans="1:9" ht="14.5" x14ac:dyDescent="0.35">
      <c r="A5" s="48"/>
      <c r="B5" s="52" t="s">
        <v>13</v>
      </c>
      <c r="C5" s="48"/>
      <c r="D5" s="48"/>
    </row>
    <row r="6" spans="1:9" ht="14.5" x14ac:dyDescent="0.35">
      <c r="A6" s="48"/>
      <c r="B6" s="49" t="s">
        <v>133</v>
      </c>
      <c r="C6" s="51"/>
      <c r="D6" s="48"/>
    </row>
    <row r="7" spans="1:9" ht="14.5" x14ac:dyDescent="0.35">
      <c r="A7" s="48"/>
      <c r="B7" s="52" t="s">
        <v>9</v>
      </c>
      <c r="C7" s="53"/>
      <c r="D7" s="48"/>
    </row>
    <row r="8" spans="1:9" x14ac:dyDescent="0.3">
      <c r="D8" s="88" t="s">
        <v>136</v>
      </c>
    </row>
    <row r="9" spans="1:9" x14ac:dyDescent="0.3">
      <c r="B9" s="171" t="s">
        <v>4</v>
      </c>
      <c r="C9" s="171" t="s">
        <v>5</v>
      </c>
      <c r="D9" s="110" t="s">
        <v>138</v>
      </c>
      <c r="F9" s="39"/>
      <c r="G9" s="39"/>
      <c r="H9" s="39"/>
      <c r="I9" s="39"/>
    </row>
    <row r="10" spans="1:9" x14ac:dyDescent="0.3">
      <c r="A10" s="172" t="s">
        <v>144</v>
      </c>
      <c r="B10" s="154">
        <v>4067</v>
      </c>
      <c r="C10" s="154">
        <v>3974</v>
      </c>
      <c r="D10" s="154">
        <v>93</v>
      </c>
      <c r="E10" s="39"/>
      <c r="F10" s="39"/>
      <c r="G10" s="39"/>
      <c r="H10" s="39"/>
      <c r="I10" s="39"/>
    </row>
    <row r="11" spans="1:9" x14ac:dyDescent="0.3">
      <c r="A11" s="173" t="s">
        <v>49</v>
      </c>
      <c r="B11" s="146">
        <v>-61</v>
      </c>
      <c r="C11" s="146">
        <v>0</v>
      </c>
      <c r="D11" s="155">
        <v>-61</v>
      </c>
      <c r="E11" s="39"/>
      <c r="F11" s="39"/>
      <c r="G11" s="39"/>
      <c r="H11" s="39"/>
      <c r="I11" s="39"/>
    </row>
    <row r="12" spans="1:9" x14ac:dyDescent="0.3">
      <c r="A12" s="173" t="s">
        <v>50</v>
      </c>
      <c r="B12" s="146">
        <v>-33</v>
      </c>
      <c r="C12" s="146">
        <v>-30</v>
      </c>
      <c r="D12" s="155">
        <v>-3</v>
      </c>
      <c r="E12" s="39"/>
      <c r="F12" s="39"/>
      <c r="G12" s="39"/>
      <c r="H12" s="39"/>
      <c r="I12" s="39"/>
    </row>
    <row r="13" spans="1:9" x14ac:dyDescent="0.3">
      <c r="A13" s="173" t="s">
        <v>51</v>
      </c>
      <c r="B13" s="146">
        <v>4</v>
      </c>
      <c r="C13" s="146">
        <v>3</v>
      </c>
      <c r="D13" s="155">
        <v>1</v>
      </c>
      <c r="E13" s="39"/>
      <c r="F13" s="39"/>
      <c r="G13" s="39"/>
      <c r="H13" s="39"/>
      <c r="I13" s="39"/>
    </row>
    <row r="14" spans="1:9" x14ac:dyDescent="0.3">
      <c r="A14" s="173" t="s">
        <v>52</v>
      </c>
      <c r="B14" s="146">
        <v>-497</v>
      </c>
      <c r="C14" s="146">
        <v>-503</v>
      </c>
      <c r="D14" s="155">
        <v>6</v>
      </c>
      <c r="E14" s="39"/>
      <c r="F14" s="39"/>
      <c r="G14" s="39"/>
      <c r="H14" s="39"/>
      <c r="I14" s="39"/>
    </row>
    <row r="15" spans="1:9" x14ac:dyDescent="0.3">
      <c r="A15" s="173" t="s">
        <v>53</v>
      </c>
      <c r="B15" s="146">
        <v>46</v>
      </c>
      <c r="C15" s="146">
        <v>45</v>
      </c>
      <c r="D15" s="155">
        <v>1</v>
      </c>
      <c r="E15" s="39"/>
      <c r="F15" s="39"/>
      <c r="G15" s="39"/>
      <c r="H15" s="39"/>
      <c r="I15" s="39"/>
    </row>
    <row r="16" spans="1:9" x14ac:dyDescent="0.3">
      <c r="A16" s="173" t="s">
        <v>54</v>
      </c>
      <c r="B16" s="146">
        <v>-335</v>
      </c>
      <c r="C16" s="146">
        <v>-484</v>
      </c>
      <c r="D16" s="155">
        <v>149</v>
      </c>
      <c r="E16" s="39"/>
      <c r="F16" s="39"/>
      <c r="G16" s="39"/>
      <c r="H16" s="39"/>
      <c r="I16" s="39"/>
    </row>
    <row r="17" spans="1:9" x14ac:dyDescent="0.3">
      <c r="A17" s="173" t="s">
        <v>55</v>
      </c>
      <c r="B17" s="155">
        <v>88</v>
      </c>
      <c r="C17" s="155">
        <v>59</v>
      </c>
      <c r="D17" s="155">
        <v>29</v>
      </c>
      <c r="E17" s="39"/>
      <c r="F17" s="39"/>
      <c r="G17" s="39"/>
      <c r="H17" s="39"/>
      <c r="I17" s="39"/>
    </row>
    <row r="18" spans="1:9" x14ac:dyDescent="0.3">
      <c r="A18" s="170" t="s">
        <v>145</v>
      </c>
      <c r="B18" s="156">
        <v>3279</v>
      </c>
      <c r="C18" s="156">
        <v>3064</v>
      </c>
      <c r="D18" s="156">
        <v>215</v>
      </c>
      <c r="E18" s="39"/>
      <c r="F18" s="39"/>
      <c r="G18" s="39"/>
      <c r="H18" s="39"/>
      <c r="I18" s="39"/>
    </row>
    <row r="19" spans="1:9" x14ac:dyDescent="0.3">
      <c r="A19" s="39"/>
      <c r="B19" s="39"/>
      <c r="C19" s="39"/>
      <c r="D19" s="39"/>
      <c r="E19" s="39"/>
      <c r="F19" s="39"/>
      <c r="G19" s="39"/>
      <c r="H19" s="39"/>
      <c r="I19" s="39"/>
    </row>
    <row r="20" spans="1:9" x14ac:dyDescent="0.3">
      <c r="A20" s="176" t="s">
        <v>143</v>
      </c>
      <c r="B20" s="146"/>
      <c r="C20" s="146"/>
      <c r="D20" s="146"/>
      <c r="E20" s="39"/>
      <c r="F20" s="39"/>
      <c r="G20" s="39"/>
      <c r="H20" s="39"/>
      <c r="I20" s="39"/>
    </row>
    <row r="21" spans="1:9" x14ac:dyDescent="0.3">
      <c r="A21" s="174" t="s">
        <v>66</v>
      </c>
      <c r="B21" s="146">
        <v>-275</v>
      </c>
      <c r="C21" s="146">
        <v>-448</v>
      </c>
      <c r="D21" s="146">
        <v>173</v>
      </c>
    </row>
    <row r="22" spans="1:9" x14ac:dyDescent="0.3">
      <c r="A22" s="174" t="s">
        <v>56</v>
      </c>
      <c r="B22" s="146">
        <v>-113</v>
      </c>
      <c r="C22" s="146">
        <v>-78</v>
      </c>
      <c r="D22" s="146">
        <v>-35</v>
      </c>
    </row>
    <row r="23" spans="1:9" x14ac:dyDescent="0.3">
      <c r="A23" s="174" t="s">
        <v>57</v>
      </c>
      <c r="B23" s="146">
        <v>-1417</v>
      </c>
      <c r="C23" s="146">
        <v>-566</v>
      </c>
      <c r="D23" s="146">
        <v>-851</v>
      </c>
    </row>
    <row r="24" spans="1:9" x14ac:dyDescent="0.3">
      <c r="A24" s="173" t="s">
        <v>58</v>
      </c>
      <c r="B24" s="146">
        <v>-2699</v>
      </c>
      <c r="C24" s="146">
        <v>-2685</v>
      </c>
      <c r="D24" s="146">
        <v>-14</v>
      </c>
    </row>
    <row r="25" spans="1:9" x14ac:dyDescent="0.3">
      <c r="A25" s="173" t="s">
        <v>59</v>
      </c>
      <c r="B25" s="146">
        <v>422</v>
      </c>
      <c r="C25" s="146">
        <v>1447</v>
      </c>
      <c r="D25" s="146">
        <v>-1025</v>
      </c>
    </row>
    <row r="26" spans="1:9" x14ac:dyDescent="0.3">
      <c r="A26" s="173" t="s">
        <v>60</v>
      </c>
      <c r="B26" s="146">
        <v>600</v>
      </c>
      <c r="C26" s="146">
        <v>-800</v>
      </c>
      <c r="D26" s="146">
        <v>1400</v>
      </c>
    </row>
    <row r="27" spans="1:9" x14ac:dyDescent="0.3">
      <c r="A27" s="173" t="s">
        <v>61</v>
      </c>
      <c r="B27" s="146">
        <v>4</v>
      </c>
      <c r="C27" s="146">
        <v>-2167</v>
      </c>
      <c r="D27" s="146">
        <v>2171</v>
      </c>
    </row>
    <row r="28" spans="1:9" x14ac:dyDescent="0.3">
      <c r="A28" s="173" t="s">
        <v>62</v>
      </c>
      <c r="B28" s="146">
        <v>0</v>
      </c>
      <c r="C28" s="146">
        <v>0</v>
      </c>
      <c r="D28" s="146">
        <v>0</v>
      </c>
    </row>
    <row r="29" spans="1:9" x14ac:dyDescent="0.3">
      <c r="A29" s="173" t="s">
        <v>63</v>
      </c>
      <c r="B29" s="146">
        <v>-1167</v>
      </c>
      <c r="C29" s="146">
        <v>172</v>
      </c>
      <c r="D29" s="146">
        <v>-1339</v>
      </c>
    </row>
    <row r="30" spans="1:9" x14ac:dyDescent="0.3">
      <c r="A30" s="173" t="s">
        <v>64</v>
      </c>
      <c r="B30" s="146">
        <v>-519</v>
      </c>
      <c r="C30" s="146">
        <v>-111</v>
      </c>
      <c r="D30" s="146">
        <v>-408</v>
      </c>
    </row>
    <row r="31" spans="1:9" x14ac:dyDescent="0.3">
      <c r="A31" s="170" t="s">
        <v>65</v>
      </c>
      <c r="B31" s="156">
        <v>-1885</v>
      </c>
      <c r="C31" s="156">
        <v>-2172</v>
      </c>
      <c r="D31" s="156">
        <v>287</v>
      </c>
    </row>
  </sheetData>
  <pageMargins left="0.7" right="0.7" top="0.75" bottom="0.75" header="0.3" footer="0.3"/>
  <pageSetup paperSize="9" scale="88" orientation="portrait" r:id="rId1"/>
  <headerFooter>
    <oddFooter>&amp;C&amp;1#&amp;"Calibri"&amp;12&amp;K008000Internal Use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2:I35"/>
  <sheetViews>
    <sheetView showGridLines="0" zoomScaleNormal="100" workbookViewId="0"/>
  </sheetViews>
  <sheetFormatPr baseColWidth="10" defaultColWidth="11.453125" defaultRowHeight="13" x14ac:dyDescent="0.3"/>
  <cols>
    <col min="1" max="1" width="55.54296875" style="1" bestFit="1" customWidth="1"/>
    <col min="2" max="2" width="13.453125" style="1" customWidth="1"/>
    <col min="3" max="4" width="13.54296875" style="1" customWidth="1"/>
    <col min="5" max="16384" width="11.453125" style="1"/>
  </cols>
  <sheetData>
    <row r="2" spans="1:9" ht="12.75" customHeight="1" x14ac:dyDescent="0.3"/>
    <row r="3" spans="1:9" ht="12.75" customHeight="1" x14ac:dyDescent="0.3"/>
    <row r="4" spans="1:9" ht="12.75" customHeight="1" x14ac:dyDescent="0.3"/>
    <row r="5" spans="1:9" ht="18" x14ac:dyDescent="0.4">
      <c r="A5" s="50" t="s">
        <v>16</v>
      </c>
      <c r="B5" s="50"/>
      <c r="C5" s="50"/>
      <c r="D5" s="8"/>
    </row>
    <row r="6" spans="1:9" ht="18" x14ac:dyDescent="0.4">
      <c r="A6" s="50" t="s">
        <v>133</v>
      </c>
      <c r="B6" s="50"/>
      <c r="C6" s="50"/>
      <c r="D6" s="8"/>
    </row>
    <row r="7" spans="1:9" ht="18" x14ac:dyDescent="0.4">
      <c r="A7" s="54" t="s">
        <v>9</v>
      </c>
      <c r="B7" s="50"/>
      <c r="C7" s="50"/>
      <c r="D7" s="8"/>
    </row>
    <row r="8" spans="1:9" x14ac:dyDescent="0.3">
      <c r="A8" s="4"/>
      <c r="B8" s="4"/>
      <c r="C8" s="23"/>
      <c r="D8" s="4"/>
    </row>
    <row r="9" spans="1:9" x14ac:dyDescent="0.3">
      <c r="A9" s="4"/>
      <c r="B9" s="4"/>
      <c r="C9" s="24"/>
      <c r="D9" s="88" t="s">
        <v>136</v>
      </c>
    </row>
    <row r="10" spans="1:9" ht="32.15" customHeight="1" x14ac:dyDescent="0.3">
      <c r="A10" s="4"/>
      <c r="B10" s="43" t="s">
        <v>133</v>
      </c>
      <c r="C10" s="43" t="s">
        <v>139</v>
      </c>
      <c r="D10" s="44" t="s">
        <v>0</v>
      </c>
    </row>
    <row r="11" spans="1:9" x14ac:dyDescent="0.3">
      <c r="A11" s="25" t="s">
        <v>17</v>
      </c>
      <c r="B11" s="143">
        <v>12017.57540680871</v>
      </c>
      <c r="C11" s="143">
        <v>12582.926102338095</v>
      </c>
      <c r="D11" s="157">
        <v>-4.4929986151975774</v>
      </c>
      <c r="E11" s="14"/>
      <c r="F11" s="14"/>
      <c r="G11" s="14"/>
      <c r="H11" s="14"/>
      <c r="I11" s="14"/>
    </row>
    <row r="12" spans="1:9" x14ac:dyDescent="0.3">
      <c r="A12" s="26" t="s">
        <v>18</v>
      </c>
      <c r="B12" s="144">
        <v>-5588.2399048993448</v>
      </c>
      <c r="C12" s="144">
        <v>-5560.9271489473376</v>
      </c>
      <c r="D12" s="158">
        <v>0.49115471611918771</v>
      </c>
      <c r="E12" s="14"/>
      <c r="F12" s="14"/>
      <c r="G12" s="14"/>
      <c r="H12" s="14"/>
      <c r="I12" s="14"/>
    </row>
    <row r="13" spans="1:9" x14ac:dyDescent="0.3">
      <c r="A13" s="45" t="s">
        <v>19</v>
      </c>
      <c r="B13" s="145">
        <v>6429.3355019093651</v>
      </c>
      <c r="C13" s="145">
        <v>7021.9989533907574</v>
      </c>
      <c r="D13" s="159">
        <v>-8.4400959814328811</v>
      </c>
      <c r="E13" s="14"/>
      <c r="F13" s="14"/>
      <c r="G13" s="14"/>
      <c r="H13" s="14"/>
      <c r="I13" s="14"/>
    </row>
    <row r="14" spans="1:9" x14ac:dyDescent="0.3">
      <c r="A14" s="25" t="s">
        <v>20</v>
      </c>
      <c r="B14" s="143">
        <v>-1348.4101947457168</v>
      </c>
      <c r="C14" s="143">
        <v>-1431.4943623757406</v>
      </c>
      <c r="D14" s="157">
        <v>-5.8040164050758403</v>
      </c>
      <c r="E14" s="14"/>
      <c r="F14" s="14"/>
      <c r="G14" s="14"/>
      <c r="H14" s="14"/>
      <c r="I14" s="14"/>
    </row>
    <row r="15" spans="1:9" x14ac:dyDescent="0.3">
      <c r="A15" s="10" t="s">
        <v>21</v>
      </c>
      <c r="B15" s="113">
        <v>-1040.7386043014942</v>
      </c>
      <c r="C15" s="113">
        <v>-1008.4838496491861</v>
      </c>
      <c r="D15" s="160">
        <v>3.1983412192003167</v>
      </c>
      <c r="E15" s="14"/>
      <c r="F15" s="14"/>
      <c r="G15" s="14"/>
      <c r="H15" s="14"/>
      <c r="I15" s="14"/>
    </row>
    <row r="16" spans="1:9" x14ac:dyDescent="0.3">
      <c r="A16" s="10" t="s">
        <v>22</v>
      </c>
      <c r="B16" s="113">
        <v>288.35700523213308</v>
      </c>
      <c r="C16" s="113">
        <v>250.07794821204129</v>
      </c>
      <c r="D16" s="160">
        <v>15.306850241603446</v>
      </c>
      <c r="E16" s="14"/>
      <c r="F16" s="14"/>
      <c r="G16" s="14"/>
      <c r="H16" s="14"/>
      <c r="I16" s="14"/>
    </row>
    <row r="17" spans="1:9" x14ac:dyDescent="0.3">
      <c r="A17" s="10" t="s">
        <v>23</v>
      </c>
      <c r="B17" s="113">
        <v>-894.15458510852943</v>
      </c>
      <c r="C17" s="113">
        <v>-912.81978920069423</v>
      </c>
      <c r="D17" s="160">
        <v>-2.0447852153280861</v>
      </c>
      <c r="E17" s="14"/>
      <c r="F17" s="14"/>
      <c r="G17" s="14"/>
      <c r="H17" s="14"/>
      <c r="I17" s="14"/>
    </row>
    <row r="18" spans="1:9" x14ac:dyDescent="0.3">
      <c r="A18" s="10" t="s">
        <v>24</v>
      </c>
      <c r="B18" s="113">
        <v>298.12598943217392</v>
      </c>
      <c r="C18" s="113">
        <v>239.73132826209806</v>
      </c>
      <c r="D18" s="160">
        <v>24.358377185577108</v>
      </c>
      <c r="E18" s="14"/>
      <c r="F18" s="14"/>
      <c r="G18" s="14"/>
      <c r="H18" s="14"/>
      <c r="I18" s="14"/>
    </row>
    <row r="19" spans="1:9" x14ac:dyDescent="0.3">
      <c r="A19" s="25" t="s">
        <v>25</v>
      </c>
      <c r="B19" s="143">
        <v>-1013.7904391328219</v>
      </c>
      <c r="C19" s="143">
        <v>-1087.2933830972736</v>
      </c>
      <c r="D19" s="157">
        <v>-6.7601757820939312</v>
      </c>
      <c r="E19" s="14"/>
      <c r="F19" s="14"/>
      <c r="G19" s="14"/>
      <c r="H19" s="14"/>
      <c r="I19" s="14"/>
    </row>
    <row r="20" spans="1:9" x14ac:dyDescent="0.3">
      <c r="A20" s="45" t="s">
        <v>1</v>
      </c>
      <c r="B20" s="145">
        <v>4067.1348680308265</v>
      </c>
      <c r="C20" s="145">
        <v>4503.2112079177423</v>
      </c>
      <c r="D20" s="159">
        <v>-9.6836750432710623</v>
      </c>
      <c r="E20" s="14"/>
      <c r="F20" s="14"/>
      <c r="G20" s="14"/>
      <c r="H20" s="14"/>
      <c r="I20" s="14"/>
    </row>
    <row r="21" spans="1:9" x14ac:dyDescent="0.3">
      <c r="A21" s="26" t="s">
        <v>26</v>
      </c>
      <c r="B21" s="144">
        <v>-1475.7073882906207</v>
      </c>
      <c r="C21" s="144">
        <v>-1358.0339644213839</v>
      </c>
      <c r="D21" s="158">
        <v>8.6649838628574933</v>
      </c>
      <c r="E21" s="14"/>
      <c r="F21" s="14"/>
      <c r="G21" s="14"/>
      <c r="H21" s="14"/>
      <c r="I21" s="14"/>
    </row>
    <row r="22" spans="1:9" x14ac:dyDescent="0.3">
      <c r="A22" s="45" t="s">
        <v>27</v>
      </c>
      <c r="B22" s="145">
        <v>2591.4274797402059</v>
      </c>
      <c r="C22" s="145">
        <v>3145.1772434963586</v>
      </c>
      <c r="D22" s="159">
        <v>-17.606313440719575</v>
      </c>
      <c r="E22" s="14"/>
      <c r="F22" s="14"/>
      <c r="G22" s="14"/>
      <c r="H22" s="14"/>
      <c r="I22" s="14"/>
    </row>
    <row r="23" spans="1:9" x14ac:dyDescent="0.3">
      <c r="A23" s="26" t="s">
        <v>28</v>
      </c>
      <c r="B23" s="144">
        <v>-1175.3827093659888</v>
      </c>
      <c r="C23" s="144">
        <v>-1102.0501397966195</v>
      </c>
      <c r="D23" s="158">
        <v>6.6541953874170039</v>
      </c>
      <c r="E23" s="14"/>
      <c r="F23" s="14"/>
      <c r="G23" s="14"/>
      <c r="H23" s="14"/>
      <c r="I23" s="14"/>
    </row>
    <row r="24" spans="1:9" x14ac:dyDescent="0.3">
      <c r="A24" s="26" t="s">
        <v>29</v>
      </c>
      <c r="B24" s="144">
        <v>678.78979039669002</v>
      </c>
      <c r="C24" s="144">
        <v>598.95750305905403</v>
      </c>
      <c r="D24" s="158">
        <v>13.328539492352757</v>
      </c>
      <c r="E24" s="14"/>
      <c r="F24" s="14"/>
      <c r="G24" s="14"/>
      <c r="H24" s="14"/>
      <c r="I24" s="14"/>
    </row>
    <row r="25" spans="1:9" x14ac:dyDescent="0.3">
      <c r="A25" s="25" t="s">
        <v>30</v>
      </c>
      <c r="B25" s="143">
        <v>-496.59291896929881</v>
      </c>
      <c r="C25" s="143">
        <v>-503.0926367375655</v>
      </c>
      <c r="D25" s="157">
        <v>-1.2919524742830257</v>
      </c>
      <c r="E25" s="14"/>
      <c r="F25" s="14"/>
      <c r="G25" s="14"/>
      <c r="H25" s="14"/>
      <c r="I25" s="14"/>
    </row>
    <row r="26" spans="1:9" x14ac:dyDescent="0.3">
      <c r="A26" s="27" t="s">
        <v>31</v>
      </c>
      <c r="B26" s="143">
        <v>31.799639914886399</v>
      </c>
      <c r="C26" s="143">
        <v>35.8508325103328</v>
      </c>
      <c r="D26" s="157">
        <v>-11.300135343520354</v>
      </c>
      <c r="E26" s="14"/>
      <c r="F26" s="14"/>
      <c r="G26" s="14"/>
      <c r="H26" s="14"/>
      <c r="I26" s="14"/>
    </row>
    <row r="27" spans="1:9" x14ac:dyDescent="0.3">
      <c r="A27" s="45" t="s">
        <v>32</v>
      </c>
      <c r="B27" s="145">
        <v>2126.6342006857935</v>
      </c>
      <c r="C27" s="145">
        <v>2677.9354392691262</v>
      </c>
      <c r="D27" s="159">
        <v>-20.586800954910107</v>
      </c>
      <c r="E27" s="14"/>
      <c r="F27" s="14"/>
      <c r="G27" s="14"/>
      <c r="H27" s="14"/>
      <c r="I27" s="14"/>
    </row>
    <row r="28" spans="1:9" x14ac:dyDescent="0.3">
      <c r="A28" s="26" t="s">
        <v>33</v>
      </c>
      <c r="B28" s="144">
        <v>-334.9662790179683</v>
      </c>
      <c r="C28" s="144">
        <v>-624.3270694169064</v>
      </c>
      <c r="D28" s="158">
        <v>-46.347628442442542</v>
      </c>
      <c r="E28" s="14"/>
      <c r="F28" s="14"/>
      <c r="G28" s="14"/>
      <c r="H28" s="14"/>
      <c r="I28" s="14"/>
    </row>
    <row r="29" spans="1:9" x14ac:dyDescent="0.3">
      <c r="A29" s="26" t="s">
        <v>34</v>
      </c>
      <c r="B29" s="144">
        <v>-63.947844404417495</v>
      </c>
      <c r="C29" s="144">
        <v>-126.92453923589609</v>
      </c>
      <c r="D29" s="158">
        <v>-49.617430333493687</v>
      </c>
      <c r="E29" s="14"/>
      <c r="F29" s="14"/>
      <c r="G29" s="14"/>
      <c r="H29" s="14"/>
      <c r="I29" s="14"/>
    </row>
    <row r="30" spans="1:9" x14ac:dyDescent="0.3">
      <c r="A30" s="45" t="s">
        <v>142</v>
      </c>
      <c r="B30" s="145">
        <v>1727.7200772634078</v>
      </c>
      <c r="C30" s="145">
        <v>1926.6838306163236</v>
      </c>
      <c r="D30" s="159">
        <v>-10.326746412215936</v>
      </c>
      <c r="E30" s="14"/>
      <c r="F30" s="14"/>
      <c r="G30" s="14"/>
      <c r="H30" s="14"/>
      <c r="I30" s="14"/>
    </row>
    <row r="31" spans="1:9" ht="12" customHeight="1" x14ac:dyDescent="0.3">
      <c r="A31" s="1" t="s">
        <v>36</v>
      </c>
      <c r="B31" s="146">
        <v>-16.393178899315387</v>
      </c>
      <c r="C31" s="146">
        <v>77.579175323983051</v>
      </c>
      <c r="D31" s="161"/>
    </row>
    <row r="32" spans="1:9" x14ac:dyDescent="0.3">
      <c r="A32" s="45" t="s">
        <v>37</v>
      </c>
      <c r="B32" s="145">
        <v>1711.3268983640924</v>
      </c>
      <c r="C32" s="145">
        <v>2004.2630059403066</v>
      </c>
      <c r="D32" s="159">
        <v>-14.615652073006371</v>
      </c>
      <c r="E32" s="14"/>
      <c r="F32" s="14"/>
      <c r="G32" s="14"/>
      <c r="H32" s="14"/>
      <c r="I32" s="14"/>
    </row>
    <row r="35" spans="1:1" x14ac:dyDescent="0.3">
      <c r="A35" s="1" t="s">
        <v>141</v>
      </c>
    </row>
  </sheetData>
  <pageMargins left="0.7" right="0.7" top="0.75" bottom="0.75" header="0.3" footer="0.3"/>
  <pageSetup paperSize="9" scale="99" orientation="portrait" r:id="rId1"/>
  <headerFooter>
    <oddFooter>&amp;C&amp;1#&amp;"Calibri"&amp;12&amp;K008000Internal Use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2:L51"/>
  <sheetViews>
    <sheetView showGridLines="0" zoomScale="110" zoomScaleNormal="110" workbookViewId="0"/>
  </sheetViews>
  <sheetFormatPr baseColWidth="10" defaultColWidth="11.453125" defaultRowHeight="12" x14ac:dyDescent="0.3"/>
  <cols>
    <col min="1" max="1" width="39.54296875" style="91" bestFit="1" customWidth="1"/>
    <col min="2" max="2" width="12.453125" style="91" bestFit="1" customWidth="1"/>
    <col min="3" max="3" width="20" style="91" customWidth="1"/>
    <col min="4" max="4" width="11.453125" style="91" bestFit="1" customWidth="1"/>
    <col min="5" max="5" width="15.54296875" style="91" bestFit="1" customWidth="1"/>
    <col min="6" max="16384" width="11.453125" style="91"/>
  </cols>
  <sheetData>
    <row r="2" spans="1:12" ht="12.75" customHeight="1" x14ac:dyDescent="0.3"/>
    <row r="3" spans="1:12" ht="12.75" customHeight="1" x14ac:dyDescent="0.3"/>
    <row r="4" spans="1:12" ht="18.75" customHeight="1" x14ac:dyDescent="0.3">
      <c r="D4" s="92"/>
      <c r="E4" s="93"/>
    </row>
    <row r="5" spans="1:12" ht="18.75" customHeight="1" x14ac:dyDescent="0.35">
      <c r="A5" s="94"/>
      <c r="B5" s="48"/>
      <c r="C5" s="49" t="s">
        <v>14</v>
      </c>
      <c r="D5" s="50"/>
      <c r="E5" s="95"/>
      <c r="F5" s="94"/>
    </row>
    <row r="6" spans="1:12" ht="14.5" x14ac:dyDescent="0.35">
      <c r="A6" s="96" t="s">
        <v>2</v>
      </c>
      <c r="B6" s="48"/>
      <c r="C6" s="82" t="s">
        <v>133</v>
      </c>
      <c r="D6" s="49"/>
      <c r="E6" s="95"/>
      <c r="F6" s="94"/>
    </row>
    <row r="7" spans="1:12" ht="14.5" x14ac:dyDescent="0.35">
      <c r="A7" s="94"/>
      <c r="B7" s="50"/>
      <c r="C7" s="49" t="s">
        <v>9</v>
      </c>
      <c r="D7" s="50"/>
      <c r="E7" s="95"/>
      <c r="F7" s="94"/>
    </row>
    <row r="8" spans="1:12" x14ac:dyDescent="0.3">
      <c r="A8" s="97"/>
      <c r="B8" s="98"/>
      <c r="C8" s="98"/>
      <c r="D8" s="98"/>
      <c r="E8" s="93"/>
    </row>
    <row r="9" spans="1:12" x14ac:dyDescent="0.3">
      <c r="A9" s="99"/>
      <c r="B9" s="100"/>
      <c r="C9" s="100"/>
      <c r="D9" s="100"/>
      <c r="E9" s="175" t="s">
        <v>136</v>
      </c>
    </row>
    <row r="10" spans="1:12" ht="34.4" customHeight="1" x14ac:dyDescent="0.3">
      <c r="A10" s="101" t="s">
        <v>133</v>
      </c>
      <c r="B10" s="102" t="s">
        <v>40</v>
      </c>
      <c r="C10" s="103" t="s">
        <v>41</v>
      </c>
      <c r="D10" s="103" t="s">
        <v>42</v>
      </c>
      <c r="E10" s="103" t="s">
        <v>43</v>
      </c>
    </row>
    <row r="11" spans="1:12" x14ac:dyDescent="0.3">
      <c r="A11" s="20" t="s">
        <v>67</v>
      </c>
      <c r="B11" s="111">
        <v>5646.220778203553</v>
      </c>
      <c r="C11" s="111">
        <v>6441.4376887362869</v>
      </c>
      <c r="D11" s="111">
        <v>24.330489442592398</v>
      </c>
      <c r="E11" s="111">
        <v>-94.413549573721369</v>
      </c>
      <c r="F11" s="104"/>
      <c r="G11" s="104"/>
      <c r="H11" s="104"/>
      <c r="I11" s="104"/>
      <c r="J11" s="104"/>
      <c r="K11" s="104"/>
      <c r="L11" s="104"/>
    </row>
    <row r="12" spans="1:12" x14ac:dyDescent="0.3">
      <c r="A12" s="20" t="s">
        <v>68</v>
      </c>
      <c r="B12" s="111">
        <v>-2466.3218849171285</v>
      </c>
      <c r="C12" s="111">
        <v>-3186.2324111922121</v>
      </c>
      <c r="D12" s="111">
        <v>-17.840497979976099</v>
      </c>
      <c r="E12" s="111">
        <v>82.154889189972025</v>
      </c>
      <c r="F12" s="104"/>
      <c r="G12" s="104"/>
      <c r="H12" s="104"/>
      <c r="I12" s="104"/>
      <c r="J12" s="104"/>
      <c r="K12" s="104"/>
      <c r="L12" s="104"/>
    </row>
    <row r="13" spans="1:12" x14ac:dyDescent="0.3">
      <c r="A13" s="105" t="s">
        <v>19</v>
      </c>
      <c r="B13" s="112">
        <v>3179.898893286424</v>
      </c>
      <c r="C13" s="112">
        <v>3255.2052775440739</v>
      </c>
      <c r="D13" s="112">
        <v>6.4899914626162998</v>
      </c>
      <c r="E13" s="112">
        <v>-12.258660383749344</v>
      </c>
      <c r="F13" s="104"/>
      <c r="G13" s="104"/>
      <c r="H13" s="104"/>
      <c r="I13" s="104"/>
      <c r="J13" s="104"/>
      <c r="K13" s="104"/>
      <c r="L13" s="104"/>
    </row>
    <row r="14" spans="1:12" x14ac:dyDescent="0.3">
      <c r="A14" s="20" t="s">
        <v>20</v>
      </c>
      <c r="B14" s="111">
        <v>-747.64129442959029</v>
      </c>
      <c r="C14" s="111">
        <v>-607.36942568003565</v>
      </c>
      <c r="D14" s="111">
        <v>-17.823852469814899</v>
      </c>
      <c r="E14" s="111">
        <v>24.424377833724101</v>
      </c>
      <c r="F14" s="104"/>
      <c r="G14" s="104"/>
      <c r="H14" s="104"/>
      <c r="I14" s="104"/>
      <c r="J14" s="104"/>
      <c r="K14" s="104"/>
      <c r="L14" s="104"/>
    </row>
    <row r="15" spans="1:12" x14ac:dyDescent="0.3">
      <c r="A15" s="20" t="s">
        <v>21</v>
      </c>
      <c r="B15" s="111">
        <v>-642.98638186302526</v>
      </c>
      <c r="C15" s="111">
        <v>-264.98715159420271</v>
      </c>
      <c r="D15" s="111">
        <v>-5.2246674920701999</v>
      </c>
      <c r="E15" s="111">
        <v>-127.54040335219595</v>
      </c>
      <c r="F15" s="104"/>
      <c r="G15" s="104"/>
      <c r="H15" s="104"/>
      <c r="I15" s="104"/>
      <c r="J15" s="104"/>
      <c r="K15" s="104"/>
      <c r="L15" s="104"/>
    </row>
    <row r="16" spans="1:12" x14ac:dyDescent="0.3">
      <c r="A16" s="20" t="s">
        <v>22</v>
      </c>
      <c r="B16" s="111">
        <v>241.3382285264592</v>
      </c>
      <c r="C16" s="111">
        <v>42.7026203145954</v>
      </c>
      <c r="D16" s="113">
        <v>0</v>
      </c>
      <c r="E16" s="111">
        <v>4.3161563910784659</v>
      </c>
      <c r="F16" s="104"/>
      <c r="G16" s="104"/>
      <c r="H16" s="104"/>
      <c r="I16" s="104"/>
      <c r="J16" s="104"/>
      <c r="K16" s="104"/>
      <c r="L16" s="104"/>
    </row>
    <row r="17" spans="1:12" x14ac:dyDescent="0.3">
      <c r="A17" s="20" t="s">
        <v>23</v>
      </c>
      <c r="B17" s="111">
        <v>-521.33084273655845</v>
      </c>
      <c r="C17" s="111">
        <v>-542.48843516459544</v>
      </c>
      <c r="D17" s="111">
        <v>-12.6796543849192</v>
      </c>
      <c r="E17" s="111">
        <v>182.34434717754371</v>
      </c>
      <c r="F17" s="104"/>
      <c r="G17" s="104"/>
      <c r="H17" s="104"/>
      <c r="I17" s="104"/>
      <c r="J17" s="104"/>
      <c r="K17" s="104"/>
      <c r="L17" s="104"/>
    </row>
    <row r="18" spans="1:12" x14ac:dyDescent="0.3">
      <c r="A18" s="10" t="s">
        <v>24</v>
      </c>
      <c r="B18" s="111">
        <v>175.3377016435341</v>
      </c>
      <c r="C18" s="111">
        <v>157.40354076416722</v>
      </c>
      <c r="D18" s="111">
        <v>8.0469407174499991E-2</v>
      </c>
      <c r="E18" s="111">
        <v>-34.695722382701874</v>
      </c>
      <c r="F18" s="104"/>
      <c r="G18" s="104"/>
      <c r="H18" s="104"/>
      <c r="I18" s="104"/>
      <c r="J18" s="104"/>
      <c r="K18" s="104"/>
      <c r="L18" s="104"/>
    </row>
    <row r="19" spans="1:12" x14ac:dyDescent="0.3">
      <c r="A19" s="20" t="s">
        <v>25</v>
      </c>
      <c r="B19" s="111">
        <v>-384.73221087793399</v>
      </c>
      <c r="C19" s="111">
        <v>-625.52225456759584</v>
      </c>
      <c r="D19" s="111">
        <v>-0.61773731674200005</v>
      </c>
      <c r="E19" s="111">
        <v>-2.9182363705501002</v>
      </c>
      <c r="F19" s="104"/>
      <c r="G19" s="104"/>
      <c r="H19" s="104"/>
      <c r="I19" s="104"/>
      <c r="J19" s="104"/>
      <c r="K19" s="104"/>
      <c r="L19" s="104"/>
    </row>
    <row r="20" spans="1:12" x14ac:dyDescent="0.3">
      <c r="A20" s="105" t="s">
        <v>1</v>
      </c>
      <c r="B20" s="112">
        <v>2047.5253879788993</v>
      </c>
      <c r="C20" s="112">
        <v>2022.3135972964428</v>
      </c>
      <c r="D20" s="112">
        <v>-11.951598323940599</v>
      </c>
      <c r="E20" s="112">
        <v>9.2474810794253024</v>
      </c>
      <c r="F20" s="104"/>
      <c r="G20" s="104"/>
      <c r="H20" s="104"/>
      <c r="I20" s="104"/>
      <c r="J20" s="104"/>
      <c r="K20" s="104"/>
      <c r="L20" s="104"/>
    </row>
    <row r="21" spans="1:12" x14ac:dyDescent="0.3">
      <c r="A21" s="20" t="s">
        <v>69</v>
      </c>
      <c r="B21" s="111">
        <v>-702.11454220280825</v>
      </c>
      <c r="C21" s="111">
        <v>-723.09607101088284</v>
      </c>
      <c r="D21" s="111">
        <v>-2.8721268475861002</v>
      </c>
      <c r="E21" s="111">
        <v>-47.624648229343435</v>
      </c>
      <c r="F21" s="104"/>
      <c r="G21" s="104"/>
      <c r="H21" s="104"/>
      <c r="I21" s="104"/>
      <c r="J21" s="104"/>
      <c r="K21" s="104"/>
      <c r="L21" s="104"/>
    </row>
    <row r="22" spans="1:12" x14ac:dyDescent="0.3">
      <c r="A22" s="105" t="s">
        <v>27</v>
      </c>
      <c r="B22" s="112">
        <v>1345.410845776091</v>
      </c>
      <c r="C22" s="112">
        <v>1299.2175262855594</v>
      </c>
      <c r="D22" s="112">
        <v>-14.823725171526702</v>
      </c>
      <c r="E22" s="112">
        <v>-38.377167149918137</v>
      </c>
      <c r="F22" s="104"/>
      <c r="G22" s="104"/>
      <c r="H22" s="104"/>
      <c r="I22" s="104"/>
      <c r="J22" s="104"/>
      <c r="K22" s="104"/>
      <c r="L22" s="104"/>
    </row>
    <row r="23" spans="1:12" x14ac:dyDescent="0.3">
      <c r="A23" s="20" t="s">
        <v>70</v>
      </c>
      <c r="B23" s="111">
        <v>-471.73233749830973</v>
      </c>
      <c r="C23" s="111">
        <v>-189.24475441095967</v>
      </c>
      <c r="D23" s="111">
        <v>2.0478569135611</v>
      </c>
      <c r="E23" s="111">
        <v>162.33631602640986</v>
      </c>
      <c r="F23" s="104"/>
      <c r="G23" s="104"/>
      <c r="H23" s="104"/>
      <c r="I23" s="104"/>
      <c r="J23" s="104"/>
      <c r="K23" s="104"/>
      <c r="L23" s="104"/>
    </row>
    <row r="24" spans="1:12" x14ac:dyDescent="0.3">
      <c r="A24" s="20" t="s">
        <v>71</v>
      </c>
      <c r="B24" s="111">
        <v>9.352668658589101</v>
      </c>
      <c r="C24" s="111">
        <v>21.8820605485346</v>
      </c>
      <c r="D24" s="111">
        <v>-2.0001328597767003</v>
      </c>
      <c r="E24" s="111">
        <v>2.5650435675394001</v>
      </c>
      <c r="F24" s="104"/>
      <c r="G24" s="104"/>
      <c r="H24" s="104"/>
      <c r="I24" s="104"/>
      <c r="J24" s="104"/>
      <c r="K24" s="104"/>
      <c r="L24" s="104"/>
    </row>
    <row r="25" spans="1:12" x14ac:dyDescent="0.3">
      <c r="A25" s="105" t="s">
        <v>72</v>
      </c>
      <c r="B25" s="112">
        <v>883.03117693637057</v>
      </c>
      <c r="C25" s="112">
        <v>1131.8548324231344</v>
      </c>
      <c r="D25" s="112">
        <v>-14.7760011177423</v>
      </c>
      <c r="E25" s="112">
        <v>126.52419255403115</v>
      </c>
      <c r="F25" s="104"/>
      <c r="G25" s="104"/>
      <c r="H25" s="104"/>
      <c r="I25" s="104"/>
      <c r="J25" s="104"/>
      <c r="K25" s="104"/>
      <c r="L25" s="104"/>
    </row>
    <row r="26" spans="1:12" x14ac:dyDescent="0.3">
      <c r="A26" s="20" t="s">
        <v>73</v>
      </c>
      <c r="B26" s="111">
        <v>-215.76597577017142</v>
      </c>
      <c r="C26" s="111">
        <v>-306.56754260791786</v>
      </c>
      <c r="D26" s="111">
        <v>3.7693308380878996</v>
      </c>
      <c r="E26" s="111">
        <v>119.65006411761566</v>
      </c>
      <c r="F26" s="104"/>
      <c r="G26" s="104"/>
      <c r="H26" s="104"/>
      <c r="I26" s="104"/>
      <c r="J26" s="104"/>
      <c r="K26" s="104"/>
      <c r="L26" s="104"/>
    </row>
    <row r="27" spans="1:12" x14ac:dyDescent="0.3">
      <c r="A27" s="108" t="s">
        <v>142</v>
      </c>
      <c r="B27" s="112">
        <v>667.26520116619918</v>
      </c>
      <c r="C27" s="112">
        <v>825.2872898152167</v>
      </c>
      <c r="D27" s="112">
        <v>-11.006670279654401</v>
      </c>
      <c r="E27" s="112">
        <v>246.17425667164602</v>
      </c>
      <c r="F27" s="104"/>
      <c r="G27" s="104"/>
      <c r="H27" s="104"/>
      <c r="I27" s="104"/>
      <c r="J27" s="104"/>
      <c r="K27" s="104"/>
      <c r="L27" s="104"/>
    </row>
    <row r="28" spans="1:12" x14ac:dyDescent="0.3">
      <c r="A28" s="91" t="s">
        <v>36</v>
      </c>
      <c r="B28" s="114">
        <v>0</v>
      </c>
      <c r="C28" s="114">
        <v>-15.018520298495996</v>
      </c>
      <c r="D28" s="114">
        <v>0</v>
      </c>
      <c r="E28" s="114">
        <v>-1.3746586008193895</v>
      </c>
      <c r="F28" s="104"/>
      <c r="G28" s="104"/>
      <c r="H28" s="104"/>
      <c r="I28" s="104"/>
      <c r="J28" s="104"/>
      <c r="K28" s="104"/>
    </row>
    <row r="29" spans="1:12" x14ac:dyDescent="0.3">
      <c r="A29" s="106" t="s">
        <v>37</v>
      </c>
      <c r="B29" s="112">
        <v>667.26520116619918</v>
      </c>
      <c r="C29" s="112">
        <v>810.26876951672068</v>
      </c>
      <c r="D29" s="112">
        <v>-11.006670279654401</v>
      </c>
      <c r="E29" s="112">
        <v>244.79959807082662</v>
      </c>
      <c r="F29" s="104"/>
      <c r="G29" s="104"/>
      <c r="H29" s="104"/>
      <c r="I29" s="104"/>
      <c r="J29" s="104"/>
      <c r="K29" s="104"/>
      <c r="L29" s="104"/>
    </row>
    <row r="30" spans="1:12" x14ac:dyDescent="0.3">
      <c r="C30" s="107"/>
      <c r="F30" s="104"/>
      <c r="G30" s="104"/>
      <c r="H30" s="104"/>
      <c r="I30" s="104"/>
      <c r="J30" s="104"/>
      <c r="K30" s="104"/>
    </row>
    <row r="31" spans="1:12" x14ac:dyDescent="0.3">
      <c r="E31" s="175" t="s">
        <v>136</v>
      </c>
      <c r="H31" s="104"/>
      <c r="I31" s="104"/>
      <c r="J31" s="104"/>
      <c r="K31" s="104"/>
    </row>
    <row r="32" spans="1:12" ht="39.65" customHeight="1" x14ac:dyDescent="0.3">
      <c r="A32" s="101" t="s">
        <v>139</v>
      </c>
      <c r="B32" s="102" t="s">
        <v>40</v>
      </c>
      <c r="C32" s="103" t="s">
        <v>41</v>
      </c>
      <c r="D32" s="103" t="s">
        <v>42</v>
      </c>
      <c r="E32" s="103" t="s">
        <v>43</v>
      </c>
      <c r="H32" s="104"/>
      <c r="I32" s="104"/>
      <c r="J32" s="104"/>
      <c r="K32" s="104"/>
    </row>
    <row r="33" spans="1:12" x14ac:dyDescent="0.3">
      <c r="A33" s="20" t="s">
        <v>67</v>
      </c>
      <c r="B33" s="113">
        <v>5796.1734626069929</v>
      </c>
      <c r="C33" s="113">
        <v>6861.939636137934</v>
      </c>
      <c r="D33" s="113">
        <v>21.0042078428379</v>
      </c>
      <c r="E33" s="115">
        <v>-96.191204249670733</v>
      </c>
      <c r="G33" s="104"/>
      <c r="H33" s="104"/>
      <c r="I33" s="104"/>
      <c r="J33" s="104"/>
      <c r="K33" s="104"/>
      <c r="L33" s="104"/>
    </row>
    <row r="34" spans="1:12" x14ac:dyDescent="0.3">
      <c r="A34" s="21" t="s">
        <v>68</v>
      </c>
      <c r="B34" s="113">
        <v>-2185.4584065255222</v>
      </c>
      <c r="C34" s="113">
        <v>-3444.5168072975493</v>
      </c>
      <c r="D34" s="113">
        <v>-14.13113618107</v>
      </c>
      <c r="E34" s="115">
        <v>83.179201056803578</v>
      </c>
      <c r="G34" s="104"/>
      <c r="H34" s="104"/>
      <c r="I34" s="104"/>
      <c r="J34" s="104"/>
      <c r="K34" s="104"/>
      <c r="L34" s="104"/>
    </row>
    <row r="35" spans="1:12" x14ac:dyDescent="0.3">
      <c r="A35" s="108" t="s">
        <v>19</v>
      </c>
      <c r="B35" s="116">
        <v>3610.7150560814707</v>
      </c>
      <c r="C35" s="116">
        <v>3417.4228288403842</v>
      </c>
      <c r="D35" s="116">
        <v>6.8730716617679004</v>
      </c>
      <c r="E35" s="116">
        <v>-13.01200319286529</v>
      </c>
      <c r="G35" s="104"/>
      <c r="H35" s="104"/>
      <c r="I35" s="104"/>
      <c r="J35" s="104"/>
      <c r="K35" s="104"/>
      <c r="L35" s="104"/>
    </row>
    <row r="36" spans="1:12" x14ac:dyDescent="0.3">
      <c r="A36" s="22" t="s">
        <v>20</v>
      </c>
      <c r="B36" s="113">
        <v>-791.45463245378278</v>
      </c>
      <c r="C36" s="113">
        <v>-651.03156813231942</v>
      </c>
      <c r="D36" s="113">
        <v>-6.2576484564452004</v>
      </c>
      <c r="E36" s="113">
        <v>17.249486666806551</v>
      </c>
      <c r="G36" s="104"/>
      <c r="H36" s="104"/>
      <c r="I36" s="104"/>
      <c r="J36" s="104"/>
      <c r="K36" s="104"/>
      <c r="L36" s="104"/>
    </row>
    <row r="37" spans="1:12" x14ac:dyDescent="0.3">
      <c r="A37" s="22" t="s">
        <v>21</v>
      </c>
      <c r="B37" s="113">
        <v>-595.17911162533721</v>
      </c>
      <c r="C37" s="113">
        <v>-276.958458340834</v>
      </c>
      <c r="D37" s="113">
        <v>-3.6526574648186001</v>
      </c>
      <c r="E37" s="113">
        <v>-132.69362221819631</v>
      </c>
      <c r="G37" s="104"/>
      <c r="H37" s="104"/>
      <c r="I37" s="104"/>
      <c r="J37" s="104"/>
      <c r="K37" s="104"/>
      <c r="L37" s="104"/>
    </row>
    <row r="38" spans="1:12" x14ac:dyDescent="0.3">
      <c r="A38" s="22" t="s">
        <v>22</v>
      </c>
      <c r="B38" s="113">
        <v>197.16463280971229</v>
      </c>
      <c r="C38" s="113">
        <v>49.999675427720099</v>
      </c>
      <c r="D38" s="113">
        <v>0</v>
      </c>
      <c r="E38" s="113">
        <v>2.9136399746088957</v>
      </c>
      <c r="G38" s="104"/>
      <c r="H38" s="104"/>
      <c r="I38" s="104"/>
      <c r="J38" s="104"/>
      <c r="K38" s="104"/>
      <c r="L38" s="104"/>
    </row>
    <row r="39" spans="1:12" x14ac:dyDescent="0.3">
      <c r="A39" s="22" t="s">
        <v>23</v>
      </c>
      <c r="B39" s="113">
        <v>-549.40745889805441</v>
      </c>
      <c r="C39" s="113">
        <v>-526.540219118717</v>
      </c>
      <c r="D39" s="113">
        <v>-2.5071743461166003</v>
      </c>
      <c r="E39" s="113">
        <v>165.63506316219363</v>
      </c>
      <c r="G39" s="104"/>
      <c r="H39" s="104"/>
      <c r="I39" s="104"/>
      <c r="J39" s="104"/>
      <c r="K39" s="104"/>
      <c r="L39" s="104"/>
    </row>
    <row r="40" spans="1:12" x14ac:dyDescent="0.3">
      <c r="A40" s="10" t="s">
        <v>24</v>
      </c>
      <c r="B40" s="113">
        <v>155.96730525989651</v>
      </c>
      <c r="C40" s="113">
        <v>102.46743389951149</v>
      </c>
      <c r="D40" s="113">
        <v>-9.781664550999998E-2</v>
      </c>
      <c r="E40" s="113">
        <v>-18.60559425179995</v>
      </c>
      <c r="G40" s="104"/>
      <c r="H40" s="104"/>
      <c r="I40" s="104"/>
      <c r="J40" s="104"/>
      <c r="K40" s="104"/>
      <c r="L40" s="104"/>
    </row>
    <row r="41" spans="1:12" x14ac:dyDescent="0.3">
      <c r="A41" s="22" t="s">
        <v>25</v>
      </c>
      <c r="B41" s="113">
        <v>-404.37309787594023</v>
      </c>
      <c r="C41" s="113">
        <v>-676.83989536006709</v>
      </c>
      <c r="D41" s="113">
        <v>-0.49137801608010001</v>
      </c>
      <c r="E41" s="113">
        <v>-5.5890118451862012</v>
      </c>
      <c r="G41" s="104"/>
      <c r="H41" s="104"/>
      <c r="I41" s="104"/>
      <c r="J41" s="104"/>
      <c r="K41" s="104"/>
      <c r="L41" s="104"/>
    </row>
    <row r="42" spans="1:12" x14ac:dyDescent="0.3">
      <c r="A42" s="108" t="s">
        <v>1</v>
      </c>
      <c r="B42" s="116">
        <v>2414.8873257517475</v>
      </c>
      <c r="C42" s="116">
        <v>2089.5513653479975</v>
      </c>
      <c r="D42" s="116">
        <v>0.12404518924260001</v>
      </c>
      <c r="E42" s="116">
        <v>-1.3515283712451711</v>
      </c>
      <c r="G42" s="104"/>
      <c r="H42" s="104"/>
      <c r="I42" s="104"/>
      <c r="J42" s="104"/>
      <c r="K42" s="104"/>
      <c r="L42" s="104"/>
    </row>
    <row r="43" spans="1:12" x14ac:dyDescent="0.3">
      <c r="A43" s="22" t="s">
        <v>69</v>
      </c>
      <c r="B43" s="113">
        <v>-661.25711818320326</v>
      </c>
      <c r="C43" s="113">
        <v>-651.71578960755164</v>
      </c>
      <c r="D43" s="113">
        <v>-2.9158691922669999</v>
      </c>
      <c r="E43" s="115">
        <v>-42.145187438362008</v>
      </c>
      <c r="G43" s="104"/>
      <c r="H43" s="104"/>
      <c r="I43" s="104"/>
      <c r="J43" s="104"/>
      <c r="K43" s="104"/>
      <c r="L43" s="104"/>
    </row>
    <row r="44" spans="1:12" x14ac:dyDescent="0.3">
      <c r="A44" s="108" t="s">
        <v>27</v>
      </c>
      <c r="B44" s="116">
        <v>1753.6302075685444</v>
      </c>
      <c r="C44" s="116">
        <v>1437.8355757404458</v>
      </c>
      <c r="D44" s="116">
        <v>-2.7918240030243999</v>
      </c>
      <c r="E44" s="116">
        <v>-43.496715809606712</v>
      </c>
      <c r="G44" s="104"/>
      <c r="H44" s="104"/>
      <c r="I44" s="104"/>
      <c r="J44" s="104"/>
      <c r="K44" s="104"/>
      <c r="L44" s="104"/>
    </row>
    <row r="45" spans="1:12" x14ac:dyDescent="0.3">
      <c r="A45" s="22" t="s">
        <v>70</v>
      </c>
      <c r="B45" s="113">
        <v>-406.14309400375629</v>
      </c>
      <c r="C45" s="113">
        <v>-131.35789053242965</v>
      </c>
      <c r="D45" s="113">
        <v>2.8756686086339003</v>
      </c>
      <c r="E45" s="115">
        <v>31.532679189985618</v>
      </c>
      <c r="G45" s="104"/>
      <c r="H45" s="104"/>
      <c r="I45" s="104"/>
      <c r="J45" s="104"/>
      <c r="K45" s="104"/>
      <c r="L45" s="104"/>
    </row>
    <row r="46" spans="1:12" x14ac:dyDescent="0.3">
      <c r="A46" s="22" t="s">
        <v>71</v>
      </c>
      <c r="B46" s="113">
        <v>34.249952984164096</v>
      </c>
      <c r="C46" s="113">
        <v>4.4578017428561996</v>
      </c>
      <c r="D46" s="113">
        <v>-3.1540220785267001</v>
      </c>
      <c r="E46" s="115">
        <v>0.29709986183920412</v>
      </c>
      <c r="G46" s="104"/>
      <c r="H46" s="104"/>
      <c r="I46" s="104"/>
      <c r="J46" s="104"/>
      <c r="K46" s="104"/>
      <c r="L46" s="104"/>
    </row>
    <row r="47" spans="1:12" x14ac:dyDescent="0.3">
      <c r="A47" s="108" t="s">
        <v>72</v>
      </c>
      <c r="B47" s="116">
        <v>1381.737066548952</v>
      </c>
      <c r="C47" s="116">
        <v>1310.9351629699227</v>
      </c>
      <c r="D47" s="116">
        <v>-3.0701774729172002</v>
      </c>
      <c r="E47" s="116">
        <v>-11.666936947781593</v>
      </c>
      <c r="G47" s="104"/>
      <c r="H47" s="104"/>
      <c r="I47" s="104"/>
      <c r="J47" s="104"/>
      <c r="K47" s="104"/>
      <c r="L47" s="104"/>
    </row>
    <row r="48" spans="1:12" x14ac:dyDescent="0.3">
      <c r="A48" s="22" t="s">
        <v>73</v>
      </c>
      <c r="B48" s="113">
        <v>-415.72160637265995</v>
      </c>
      <c r="C48" s="113">
        <v>-383.73520004499989</v>
      </c>
      <c r="D48" s="113">
        <v>0.65765831439709999</v>
      </c>
      <c r="E48" s="115">
        <v>47.547539450460221</v>
      </c>
      <c r="G48" s="104"/>
      <c r="H48" s="104"/>
      <c r="I48" s="104"/>
      <c r="J48" s="104"/>
      <c r="K48" s="104"/>
      <c r="L48" s="104"/>
    </row>
    <row r="49" spans="1:12" x14ac:dyDescent="0.3">
      <c r="A49" s="108" t="s">
        <v>142</v>
      </c>
      <c r="B49" s="116">
        <v>966.01546017629198</v>
      </c>
      <c r="C49" s="116">
        <v>927.19996292492272</v>
      </c>
      <c r="D49" s="116">
        <v>-2.4125191585201002</v>
      </c>
      <c r="E49" s="116">
        <v>35.880602502679452</v>
      </c>
      <c r="G49" s="104"/>
      <c r="H49" s="104"/>
      <c r="I49" s="104"/>
      <c r="J49" s="104"/>
      <c r="K49" s="104"/>
      <c r="L49" s="104"/>
    </row>
    <row r="50" spans="1:12" ht="12.65" customHeight="1" x14ac:dyDescent="0.3">
      <c r="A50" s="91" t="s">
        <v>36</v>
      </c>
      <c r="B50" s="114">
        <v>0</v>
      </c>
      <c r="C50" s="114">
        <v>80.876363151633598</v>
      </c>
      <c r="D50" s="114">
        <v>0</v>
      </c>
      <c r="E50" s="114">
        <v>-3.2971878276505433</v>
      </c>
    </row>
    <row r="51" spans="1:12" x14ac:dyDescent="0.3">
      <c r="A51" s="106" t="s">
        <v>37</v>
      </c>
      <c r="B51" s="112">
        <v>966.01546017629198</v>
      </c>
      <c r="C51" s="112">
        <v>1008.0763260765564</v>
      </c>
      <c r="D51" s="112">
        <v>-2.4125191585201002</v>
      </c>
      <c r="E51" s="112">
        <v>32.583414675028905</v>
      </c>
      <c r="G51" s="104"/>
      <c r="H51" s="104"/>
      <c r="I51" s="104"/>
      <c r="J51" s="104"/>
      <c r="K51" s="104"/>
      <c r="L51" s="104"/>
    </row>
  </sheetData>
  <pageMargins left="0.7" right="0.7" top="0.75" bottom="0.75" header="0.3" footer="0.3"/>
  <pageSetup paperSize="9" scale="81" orientation="portrait" r:id="rId1"/>
  <headerFooter>
    <oddFooter>&amp;C&amp;1#&amp;"Calibri"&amp;12&amp;K008000Internal Use</oddFooter>
  </headerFooter>
  <drawing r:id="rId2"/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Balance Sheet</vt:lpstr>
      <vt:lpstr>P&amp;L Adjusted</vt:lpstr>
      <vt:lpstr>Adjusted Businesses</vt:lpstr>
      <vt:lpstr>Adjusted Networks</vt:lpstr>
      <vt:lpstr>Adjusted Power &amp; Customers</vt:lpstr>
      <vt:lpstr>Adjusted by Country</vt:lpstr>
      <vt:lpstr>Sources &amp; Uses</vt:lpstr>
      <vt:lpstr>P&amp;L Reported</vt:lpstr>
      <vt:lpstr>Reported by Business</vt:lpstr>
      <vt:lpstr>Reported Networks</vt:lpstr>
      <vt:lpstr>Reported Power &amp; Customers</vt:lpstr>
      <vt:lpstr>Reported by Country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2013-02-12T12:03:51Z</cp:lastPrinted>
  <dcterms:created xsi:type="dcterms:W3CDTF">2008-07-23T13:57:08Z</dcterms:created>
  <dcterms:modified xsi:type="dcterms:W3CDTF">2026-04-28T16:56:46Z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2024-02-20T12:38:20Z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8bb70e50-87b7-4a9d-93c7-0341606272ed</vt:lpwstr>
  </property>
  <property fmtid="{D5CDD505-2E9C-101B-9397-08002B2CF9AE}" pid="14" name="MSIP_Label_019c027e-33b7-45fc-a572-8ffa5d09ec36_ContentBits">
    <vt:lpwstr>2</vt:lpwstr>
  </property>
</Properties>
</file>