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ADOS\2026\1S 2026\DEFINITIVAS\"/>
    </mc:Choice>
  </mc:AlternateContent>
  <xr:revisionPtr revIDLastSave="0" documentId="13_ncr:1_{5B90064C-456E-4B35-8DF9-43453127E316}" xr6:coauthVersionLast="47" xr6:coauthVersionMax="47" xr10:uidLastSave="{00000000-0000-0000-0000-000000000000}"/>
  <bookViews>
    <workbookView xWindow="-120" yWindow="-16320" windowWidth="29040" windowHeight="15720" tabRatio="778" firstSheet="6" activeTab="13" xr2:uid="{00000000-000D-0000-FFFF-FFFF00000000}"/>
  </bookViews>
  <sheets>
    <sheet name="Balance" sheetId="23" r:id="rId1"/>
    <sheet name="PyG Ajustada" sheetId="14" r:id="rId2"/>
    <sheet name="Negocios ajustado" sheetId="16" r:id="rId3"/>
    <sheet name="Redes ajustado" sheetId="17" r:id="rId4"/>
    <sheet name="Prod. de Electr&amp;Clie ajustada" sheetId="18" r:id="rId5"/>
    <sheet name="Trimestrales ajustado" sheetId="21" r:id="rId6"/>
    <sheet name="Cuenta por Países ajustado" sheetId="19" r:id="rId7"/>
    <sheet name="EOAF" sheetId="5" r:id="rId8"/>
    <sheet name="PyG reportada" sheetId="1" r:id="rId9"/>
    <sheet name="Negocios reportada" sheetId="3" r:id="rId10"/>
    <sheet name="Redes reportado" sheetId="9" r:id="rId11"/>
    <sheet name="Prod. Genera&amp;Clientes reportada" sheetId="10" r:id="rId12"/>
    <sheet name="Cuenta por Países reportada" sheetId="12" r:id="rId13"/>
    <sheet name="Trimestrales reportado" sheetId="20" r:id="rId14"/>
  </sheets>
  <externalReferences>
    <externalReference r:id="rId15"/>
  </externalReferences>
  <definedNames>
    <definedName name="_xlnm.Print_Area" localSheetId="0">Balance!$C$11:$F$96</definedName>
    <definedName name="EV__LASTREFTIME__" hidden="1">40592.4292824074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20" l="1"/>
  <c r="D21" i="5"/>
  <c r="D22" i="5"/>
  <c r="D23" i="5"/>
  <c r="D24" i="5"/>
  <c r="D25" i="5"/>
  <c r="D26" i="5"/>
  <c r="D27" i="5"/>
  <c r="D28" i="5"/>
  <c r="D29" i="5"/>
  <c r="D20" i="5"/>
  <c r="D11" i="5"/>
  <c r="D12" i="5"/>
  <c r="D13" i="5"/>
  <c r="D14" i="5"/>
  <c r="D15" i="5"/>
  <c r="D16" i="5"/>
  <c r="D17" i="5"/>
  <c r="D10" i="5"/>
  <c r="D30" i="5"/>
  <c r="C30" i="5"/>
  <c r="B30" i="5"/>
  <c r="C18" i="5"/>
  <c r="B18" i="5"/>
  <c r="C20" i="5"/>
  <c r="B20" i="5"/>
  <c r="B6" i="5"/>
  <c r="A6" i="1" s="1"/>
  <c r="C6" i="3" s="1"/>
  <c r="B6" i="9" s="1"/>
  <c r="C6" i="10" s="1"/>
  <c r="C6" i="12" s="1"/>
  <c r="G19" i="19" l="1"/>
  <c r="F19" i="19"/>
  <c r="E19" i="19"/>
  <c r="D19" i="19"/>
  <c r="C19" i="19"/>
  <c r="B19" i="19"/>
  <c r="G18" i="19"/>
  <c r="F18" i="19"/>
  <c r="E18" i="19"/>
  <c r="D18" i="19"/>
  <c r="C18" i="19"/>
  <c r="B18" i="19"/>
  <c r="G17" i="19"/>
  <c r="F17" i="19"/>
  <c r="E17" i="19"/>
  <c r="D17" i="19"/>
  <c r="C17" i="19"/>
  <c r="B17" i="19"/>
  <c r="G16" i="19"/>
  <c r="F16" i="19"/>
  <c r="E16" i="19"/>
  <c r="D16" i="19"/>
  <c r="C16" i="19"/>
  <c r="B16" i="19"/>
  <c r="G15" i="19"/>
  <c r="F15" i="19"/>
  <c r="E15" i="19"/>
  <c r="D15" i="19"/>
  <c r="C15" i="19"/>
  <c r="B15" i="19"/>
  <c r="G14" i="19"/>
  <c r="F14" i="19"/>
  <c r="E14" i="19"/>
  <c r="D14" i="19"/>
  <c r="C14" i="19"/>
  <c r="B14" i="19"/>
  <c r="G13" i="19"/>
  <c r="F13" i="19"/>
  <c r="E13" i="19"/>
  <c r="D13" i="19"/>
  <c r="C13" i="19"/>
  <c r="B13" i="19"/>
  <c r="G12" i="19"/>
  <c r="F12" i="19"/>
  <c r="E12" i="19"/>
  <c r="D12" i="19"/>
  <c r="C12" i="19"/>
  <c r="B12" i="19"/>
  <c r="G11" i="19"/>
  <c r="F11" i="19"/>
  <c r="E11" i="19"/>
  <c r="D11" i="19"/>
  <c r="C11" i="19"/>
  <c r="B11" i="19"/>
  <c r="G10" i="19"/>
  <c r="F10" i="19"/>
  <c r="E10" i="19"/>
  <c r="D10" i="19"/>
  <c r="C10" i="19"/>
  <c r="B10" i="19"/>
  <c r="A31" i="17" l="1"/>
  <c r="A31" i="18" s="1"/>
  <c r="A24" i="19" s="1"/>
  <c r="A9" i="17"/>
  <c r="A9" i="18" s="1"/>
  <c r="A35" i="3" l="1"/>
  <c r="A34" i="10" s="1"/>
  <c r="A24" i="12" s="1"/>
  <c r="A10" i="3"/>
  <c r="A9" i="9" s="1"/>
  <c r="A9" i="19"/>
  <c r="A34" i="9" l="1"/>
  <c r="A9" i="10"/>
  <c r="A9" i="12" s="1"/>
</calcChain>
</file>

<file path=xl/sharedStrings.xml><?xml version="1.0" encoding="utf-8"?>
<sst xmlns="http://schemas.openxmlformats.org/spreadsheetml/2006/main" count="650" uniqueCount="192">
  <si>
    <t>%</t>
  </si>
  <si>
    <t xml:space="preserve"> INGRESOS</t>
  </si>
  <si>
    <t xml:space="preserve"> APROVISIONAMIENTOS</t>
  </si>
  <si>
    <t>MARGEN BRUTO</t>
  </si>
  <si>
    <t>GASTO OPERATIVO NETO</t>
  </si>
  <si>
    <t xml:space="preserve">     Personal</t>
  </si>
  <si>
    <t xml:space="preserve">     Trabajos para el inmovilizado</t>
  </si>
  <si>
    <t xml:space="preserve">     Servicio exterior</t>
  </si>
  <si>
    <t>TRIBUTOS</t>
  </si>
  <si>
    <t>EBITDA</t>
  </si>
  <si>
    <t xml:space="preserve"> AMORTIZACIONES y PROVISIONES</t>
  </si>
  <si>
    <t>RDO. FINANCIERO</t>
  </si>
  <si>
    <t xml:space="preserve"> Impuesto sobre sociedades</t>
  </si>
  <si>
    <t>BENEFICIO NETO</t>
  </si>
  <si>
    <t>BALANCE DE SITUACIÓN</t>
  </si>
  <si>
    <t>Variación</t>
  </si>
  <si>
    <t>Aprovisionamientos</t>
  </si>
  <si>
    <t xml:space="preserve">GASTOS OPERATIVOS NETOS </t>
  </si>
  <si>
    <t xml:space="preserve">     Servicio Exterior</t>
  </si>
  <si>
    <t>Amortiz. y Provisiones</t>
  </si>
  <si>
    <t>EBIT / Bº Explotación</t>
  </si>
  <si>
    <t>Resultado Financiero</t>
  </si>
  <si>
    <t>De sociedades por el método de participación</t>
  </si>
  <si>
    <t>I.S. y minoritarios</t>
  </si>
  <si>
    <t>Beneficio Neto</t>
  </si>
  <si>
    <t xml:space="preserve"> Ingresos</t>
  </si>
  <si>
    <t xml:space="preserve"> Aprovisionamientos</t>
  </si>
  <si>
    <t>Amortizaciones, provisiones y otras</t>
  </si>
  <si>
    <t xml:space="preserve"> Resultado Financiero</t>
  </si>
  <si>
    <t xml:space="preserve"> De sociedades por método participación</t>
  </si>
  <si>
    <t>BENEFICIO ANTES IMPUESTOS</t>
  </si>
  <si>
    <t xml:space="preserve"> Impuesto sociedades y minoritarios</t>
  </si>
  <si>
    <t xml:space="preserve">   ESTADO DE ORIGEN Y APLICACIÓN DE FONDOS</t>
  </si>
  <si>
    <t>Diferencias de conversión</t>
  </si>
  <si>
    <t xml:space="preserve">(No Auditados) </t>
  </si>
  <si>
    <t>(No Auditados)</t>
  </si>
  <si>
    <t>CUENTA DE PÉRDIDAS Y GANANCIAS</t>
  </si>
  <si>
    <t>Otros Negocios</t>
  </si>
  <si>
    <t>ESPAÑA</t>
  </si>
  <si>
    <t>REINO UNIDO</t>
  </si>
  <si>
    <t xml:space="preserve">  </t>
  </si>
  <si>
    <t>EEUU</t>
  </si>
  <si>
    <t>ACTIVOS NO CORRIENTES:</t>
  </si>
  <si>
    <t>Activo Intangible</t>
  </si>
  <si>
    <t>Inversiones inmobiliarias</t>
  </si>
  <si>
    <t>Propiedad, planta y equipo</t>
  </si>
  <si>
    <t>Inversiones financieras no corrientes</t>
  </si>
  <si>
    <t>Impuestos diferidos activos</t>
  </si>
  <si>
    <t>Activos por impuestos corrientes</t>
  </si>
  <si>
    <t>BRASIL</t>
  </si>
  <si>
    <t>Gastos Financieros</t>
  </si>
  <si>
    <t>Ingresos Financieros</t>
  </si>
  <si>
    <t>(No Auditada)</t>
  </si>
  <si>
    <t>M Eur</t>
  </si>
  <si>
    <t>NEGOCIO REDES</t>
  </si>
  <si>
    <t>Redes</t>
  </si>
  <si>
    <t>Disminución/(Aumento) en deuda neta</t>
  </si>
  <si>
    <t>EBIT</t>
  </si>
  <si>
    <t>BAI</t>
  </si>
  <si>
    <t>Cifra de Negocios</t>
  </si>
  <si>
    <t>B.A.I.</t>
  </si>
  <si>
    <t xml:space="preserve"> De sociedades por el método participación</t>
  </si>
  <si>
    <t>MÉXICO</t>
  </si>
  <si>
    <t>CUENTA DE PÉRDIDAS Y GANANCIAS POR NEGOCIOS</t>
  </si>
  <si>
    <t xml:space="preserve"> Minoritarios</t>
  </si>
  <si>
    <t>ACTIVO</t>
  </si>
  <si>
    <t>Otras variaciones</t>
  </si>
  <si>
    <t>Deudores comerciales y otros activos no corrientes</t>
  </si>
  <si>
    <t xml:space="preserve">  Instrumentos financieros derivados</t>
  </si>
  <si>
    <t xml:space="preserve">     Otros resultados de explotación</t>
  </si>
  <si>
    <t xml:space="preserve">  Fondo de comercio</t>
  </si>
  <si>
    <t xml:space="preserve">  Otros activos intangibles</t>
  </si>
  <si>
    <t xml:space="preserve">  Propiedad, planta y equipo en explotación</t>
  </si>
  <si>
    <t xml:space="preserve">  Propiedad, planta y equipo en curso</t>
  </si>
  <si>
    <t>Activo por derechos de uso</t>
  </si>
  <si>
    <t xml:space="preserve">  Participaciones contabilizadas por el método de participación</t>
  </si>
  <si>
    <t xml:space="preserve">  Cartera de valores no corrientes</t>
  </si>
  <si>
    <t xml:space="preserve">  Otras inversiones financieras no corrientes</t>
  </si>
  <si>
    <t>NEGOCIO PRODUCCIÓN DE ELECTRICIDAD Y CLIENTES</t>
  </si>
  <si>
    <t>MEXICO</t>
  </si>
  <si>
    <t>CUENTA POR PAÍSES</t>
  </si>
  <si>
    <t>RdM</t>
  </si>
  <si>
    <t>Inversiones Brutas</t>
  </si>
  <si>
    <t xml:space="preserve"> RDO. SOCIEDADES MÉTODO DE PARTICIPACIÓN</t>
  </si>
  <si>
    <t xml:space="preserve">ESPAÑA </t>
  </si>
  <si>
    <t>Producción de Electricidad y Clientes</t>
  </si>
  <si>
    <t>Corporación y Ajustes</t>
  </si>
  <si>
    <t>Desinversiones y transacciones con minoritarios</t>
  </si>
  <si>
    <t>Ingresos</t>
  </si>
  <si>
    <t>NEGOCIO PRODUCCIÓN DE ELECTRICIDAD Y CLIENTES AJUSTADO</t>
  </si>
  <si>
    <t>NEGOCIO REDES AJUSTADO</t>
  </si>
  <si>
    <t>CUENTA DE PÉRDIDAS Y GANANCIAS POR NEGOCIOS AJUSTADO</t>
  </si>
  <si>
    <t>CUENTA POR PAÍSES AJUSTADO</t>
  </si>
  <si>
    <t>BENEFICIO NETO ACTIVIDADES CONTINUADAS</t>
  </si>
  <si>
    <t>BENEFICIO NETO REPORTADO</t>
  </si>
  <si>
    <t>Plusvalia/Minusvalia desinversiones grupo</t>
  </si>
  <si>
    <t>Imputación a resultados de subvenciones de capital (-)</t>
  </si>
  <si>
    <t>Dividendos sociedades método participación (+)</t>
  </si>
  <si>
    <t>Resultado financiero (-)</t>
  </si>
  <si>
    <t>Actualización financiera provisiones (+)</t>
  </si>
  <si>
    <t>Impuesto sociedades (-)</t>
  </si>
  <si>
    <t>Pago de dividendo e inversión autocartera</t>
  </si>
  <si>
    <t>Pago en efectivo accionistas Iberdrola</t>
  </si>
  <si>
    <t>Pago en efectivo accionistas minoritarios</t>
  </si>
  <si>
    <t>Compras de autocartera</t>
  </si>
  <si>
    <t>Híbrido</t>
  </si>
  <si>
    <t>Inversiones no orgánicas</t>
  </si>
  <si>
    <t xml:space="preserve">Corporación y Ajustes </t>
  </si>
  <si>
    <t>Nota: De acuerdo con la NIIF 5, la contribución de México está registrada como Operaciones discontinuadas.</t>
  </si>
  <si>
    <t>Junio 2026</t>
  </si>
  <si>
    <t>6M 2026</t>
  </si>
  <si>
    <t>6M 2025</t>
  </si>
  <si>
    <t>CUENTA DE PÉRDIDAS Y GANANCIAS POR TRIMESTRE</t>
  </si>
  <si>
    <t xml:space="preserve">M Eur </t>
  </si>
  <si>
    <t xml:space="preserve"> ENE-MAR 2025</t>
  </si>
  <si>
    <t xml:space="preserve"> ABR-JUN 2025</t>
  </si>
  <si>
    <t>GASTOS OPERATIVOS NETOS</t>
  </si>
  <si>
    <t>Gastos Financiero</t>
  </si>
  <si>
    <t>Ingreso Financiero</t>
  </si>
  <si>
    <t>RDO. SOCIEDADES MÉTODO DE PARTICIPACIÓN</t>
  </si>
  <si>
    <t xml:space="preserve"> ENE-MAR 2026</t>
  </si>
  <si>
    <t xml:space="preserve"> ABR-JUN 2026</t>
  </si>
  <si>
    <t xml:space="preserve"> Impuesto sobre Sociedades</t>
  </si>
  <si>
    <t>BENEFICIO NETO ACTIVIDADES DISCONTINUADAS</t>
  </si>
  <si>
    <t>Beneficio Neto activ. continuadas</t>
  </si>
  <si>
    <t>Beneficio Neto activ. discontinuadas</t>
  </si>
  <si>
    <t>Capital Allowance</t>
  </si>
  <si>
    <t>M €</t>
  </si>
  <si>
    <t>Junio</t>
  </si>
  <si>
    <t>Diciembre</t>
  </si>
  <si>
    <t/>
  </si>
  <si>
    <t>ACTIVOS CORRIENTES:</t>
  </si>
  <si>
    <t>TOTAL ACTIVO</t>
  </si>
  <si>
    <t>PATRIMONIO NETO Y PASIVO</t>
  </si>
  <si>
    <t>Dic</t>
  </si>
  <si>
    <t>PATRIMONIO NETO:</t>
  </si>
  <si>
    <t xml:space="preserve">  Ajustes por cambio de valor</t>
  </si>
  <si>
    <t>De participaciones no dominantes</t>
  </si>
  <si>
    <t>PASIVOS NO CORRIENTES:</t>
  </si>
  <si>
    <t>Otros pasivos no corrientes</t>
  </si>
  <si>
    <t>PASIVOS CORRIENTES:</t>
  </si>
  <si>
    <t>TOTAL PATRIMONIO NETO Y PASIVO</t>
  </si>
  <si>
    <t>Activos mantenidos para su enajenación</t>
  </si>
  <si>
    <t>Combustible nuclear</t>
  </si>
  <si>
    <t>Existencias</t>
  </si>
  <si>
    <t>Deudores comerciales y otros activos corrientes</t>
  </si>
  <si>
    <t xml:space="preserve">  Activos por impuestos corrientes</t>
  </si>
  <si>
    <t xml:space="preserve">  Otras cuentas a cobrar a Administraciones Públicas</t>
  </si>
  <si>
    <t xml:space="preserve">  Deudores comerciales y otros activos corrientes</t>
  </si>
  <si>
    <t>Inversiones financieras corrientes</t>
  </si>
  <si>
    <t xml:space="preserve">  Otras inversiones financieras corrientes</t>
  </si>
  <si>
    <t>Efectivo y otros medios equivalentes</t>
  </si>
  <si>
    <t>De la sociedad dominante</t>
  </si>
  <si>
    <t xml:space="preserve">  Capital suscrito</t>
  </si>
  <si>
    <t xml:space="preserve">  Otras reservas</t>
  </si>
  <si>
    <t xml:space="preserve">  Acciones propias en cartera</t>
  </si>
  <si>
    <t xml:space="preserve">  Diferencias de conversión</t>
  </si>
  <si>
    <t xml:space="preserve">  Resultado neto del periodo</t>
  </si>
  <si>
    <t>De obligaciones perpetuas subordinadas</t>
  </si>
  <si>
    <t>Subvenciones de capital</t>
  </si>
  <si>
    <t>Instalaciones cedidas y financiadas por terceros</t>
  </si>
  <si>
    <t>Provisiones no corrientes</t>
  </si>
  <si>
    <t xml:space="preserve">  Provisiones para pensiones y obligaciones similares </t>
  </si>
  <si>
    <t xml:space="preserve">  Otras provisiones</t>
  </si>
  <si>
    <t>Pasivos financieros no corrientes</t>
  </si>
  <si>
    <t xml:space="preserve">  Deudas con entidades de crédito y obligaciones u otros valores negociables</t>
  </si>
  <si>
    <t xml:space="preserve">  Instrumentos de capital con características de pasivo financiero</t>
  </si>
  <si>
    <t>Arrendamientos</t>
  </si>
  <si>
    <t xml:space="preserve">  Otros pasivos financieros  no corrientes</t>
  </si>
  <si>
    <t>Pasivos por impuestos corrientes</t>
  </si>
  <si>
    <t>Impuestos diferidos pasivos</t>
  </si>
  <si>
    <t>Pasivos vinculados con activos mantenidos para su enajenación</t>
  </si>
  <si>
    <t>Provisiones corrientes</t>
  </si>
  <si>
    <t xml:space="preserve">  Provisiones para pensiones y obligaciones similares</t>
  </si>
  <si>
    <t>Pasivos financieros corrientes</t>
  </si>
  <si>
    <t xml:space="preserve">  Arrendamientos </t>
  </si>
  <si>
    <t xml:space="preserve">  Acreedores comerciales </t>
  </si>
  <si>
    <t xml:space="preserve">  Otros pasivos financieros corrientes</t>
  </si>
  <si>
    <t>Otros pasivos corrientes</t>
  </si>
  <si>
    <t xml:space="preserve">  Pasivos por impuestos corrientes</t>
  </si>
  <si>
    <t xml:space="preserve">  Otras cuentas a pagar a Administraciones Públicas</t>
  </si>
  <si>
    <t xml:space="preserve">  Otros pasivos corrientes</t>
  </si>
  <si>
    <t>Q1 2010</t>
  </si>
  <si>
    <t>CUENTA DE PÉRDIDAS Y GANANCIAS AJUSTADA</t>
  </si>
  <si>
    <t xml:space="preserve"> Capital allowances</t>
  </si>
  <si>
    <t>(No Auditado)</t>
  </si>
  <si>
    <t xml:space="preserve"> FFO</t>
  </si>
  <si>
    <t>EE.UU.</t>
  </si>
  <si>
    <t>Capital Allowances (+)</t>
  </si>
  <si>
    <t>Junio 2025</t>
  </si>
  <si>
    <t>Junio
2026</t>
  </si>
  <si>
    <t>Junio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</si>
</sst>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m\-yyyy"/>
    <numFmt numFmtId="166" formatCode="0.0"/>
    <numFmt numFmtId="167" formatCode="#,###.0;\(#,###.0\)"/>
    <numFmt numFmtId="168" formatCode="_-* #,##0.00\ [$€]_-;\-* #,##0.00\ [$€]_-;_-* &quot;-&quot;??\ [$€]_-;_-@_-"/>
    <numFmt numFmtId="169" formatCode="[$-F800]dddd\,\ mmmm\ dd\,\ yyyy"/>
    <numFmt numFmtId="170" formatCode="#,##0.000"/>
    <numFmt numFmtId="171" formatCode="[$-C0A]mmm\-yy;@"/>
    <numFmt numFmtId="172" formatCode="#,##0.0;\(#,##0.0\);&quot;-&quot;"/>
    <numFmt numFmtId="173" formatCode="#,##0.0"/>
    <numFmt numFmtId="174" formatCode="0.0%"/>
    <numFmt numFmtId="175" formatCode="#,##0;\(#,##0\);&quot;-&quot;"/>
    <numFmt numFmtId="176" formatCode="#,##0_ ;\(#,##0\);&quot;-&quot;"/>
    <numFmt numFmtId="177" formatCode="_-* #,##0\ _€_-;\-* #,##0\ _€_-;_-* &quot;-&quot;??\ _€_-;_-@_-"/>
    <numFmt numFmtId="178" formatCode="#,###;\(#,###\)"/>
    <numFmt numFmtId="179" formatCode="#,##0.0_ ;\(#,##0.0\);&quot;-&quot;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2"/>
      <name val="TrueOptima"/>
    </font>
    <font>
      <sz val="10"/>
      <color theme="1"/>
      <name val="IberPangea"/>
      <family val="2"/>
    </font>
    <font>
      <b/>
      <i/>
      <sz val="14"/>
      <color indexed="17"/>
      <name val="IberPangea"/>
      <family val="2"/>
    </font>
    <font>
      <b/>
      <sz val="10"/>
      <color indexed="9"/>
      <name val="IberPangea"/>
      <family val="2"/>
    </font>
    <font>
      <sz val="10"/>
      <name val="IberPangea"/>
      <family val="2"/>
    </font>
    <font>
      <b/>
      <sz val="10"/>
      <color theme="0"/>
      <name val="IberPangea"/>
      <family val="2"/>
    </font>
    <font>
      <b/>
      <sz val="10"/>
      <name val="IberPangea"/>
      <family val="2"/>
    </font>
    <font>
      <sz val="9"/>
      <name val="IberPangea"/>
      <family val="2"/>
    </font>
    <font>
      <b/>
      <sz val="10"/>
      <color rgb="FFFFFFFF"/>
      <name val="IberPangea"/>
      <family val="2"/>
    </font>
    <font>
      <sz val="8"/>
      <name val="IberPangea"/>
      <family val="2"/>
    </font>
    <font>
      <i/>
      <sz val="10"/>
      <name val="IberPangea"/>
      <family val="2"/>
    </font>
    <font>
      <b/>
      <i/>
      <sz val="14"/>
      <color indexed="55"/>
      <name val="IberPangea"/>
      <family val="2"/>
    </font>
    <font>
      <b/>
      <i/>
      <sz val="14"/>
      <color indexed="9"/>
      <name val="IberPangea"/>
      <family val="2"/>
    </font>
    <font>
      <sz val="11"/>
      <color rgb="FF00A443"/>
      <name val="IberPangea"/>
      <family val="2"/>
    </font>
    <font>
      <b/>
      <i/>
      <sz val="11"/>
      <color rgb="FF00A443"/>
      <name val="IberPangea"/>
      <family val="2"/>
    </font>
    <font>
      <b/>
      <sz val="10"/>
      <color rgb="FF00A443"/>
      <name val="IberPangea"/>
      <family val="2"/>
    </font>
    <font>
      <b/>
      <sz val="9"/>
      <color rgb="FFFFFFFF"/>
      <name val="IberPangea"/>
      <family val="2"/>
    </font>
    <font>
      <b/>
      <sz val="9"/>
      <color indexed="9"/>
      <name val="IberPangea"/>
      <family val="2"/>
    </font>
    <font>
      <b/>
      <sz val="11"/>
      <color theme="1"/>
      <name val="IberPangea"/>
      <family val="2"/>
    </font>
    <font>
      <sz val="11"/>
      <name val="IberPangea"/>
      <family val="2"/>
    </font>
    <font>
      <b/>
      <sz val="11"/>
      <name val="IberPangea"/>
      <family val="2"/>
    </font>
    <font>
      <i/>
      <sz val="11"/>
      <name val="IberPangea"/>
      <family val="2"/>
    </font>
    <font>
      <sz val="11"/>
      <color theme="1"/>
      <name val="IberPangea"/>
      <family val="2"/>
    </font>
    <font>
      <sz val="9"/>
      <color theme="1"/>
      <name val="IberPangea"/>
      <family val="2"/>
    </font>
    <font>
      <b/>
      <i/>
      <sz val="9"/>
      <color rgb="FF00A443"/>
      <name val="IberPangea"/>
      <family val="2"/>
    </font>
    <font>
      <b/>
      <i/>
      <sz val="9"/>
      <color rgb="FF008000"/>
      <name val="IberPangea"/>
      <family val="2"/>
    </font>
    <font>
      <b/>
      <sz val="9"/>
      <color rgb="FF00A443"/>
      <name val="IberPangea"/>
      <family val="2"/>
    </font>
    <font>
      <b/>
      <i/>
      <sz val="9"/>
      <name val="IberPangea"/>
      <family val="2"/>
    </font>
    <font>
      <b/>
      <sz val="9"/>
      <name val="IberPangea"/>
      <family val="2"/>
    </font>
    <font>
      <sz val="9"/>
      <color indexed="9"/>
      <name val="IberPangea"/>
      <family val="2"/>
    </font>
    <font>
      <sz val="10"/>
      <name val="Book Antiqua"/>
      <family val="1"/>
    </font>
    <font>
      <b/>
      <sz val="10"/>
      <color indexed="17"/>
      <name val="IberPangea"/>
      <family val="2"/>
    </font>
    <font>
      <b/>
      <i/>
      <sz val="10"/>
      <color rgb="FF00A443"/>
      <name val="IberPangea"/>
      <family val="2"/>
    </font>
    <font>
      <b/>
      <i/>
      <sz val="10"/>
      <color indexed="55"/>
      <name val="IberPangea"/>
      <family val="2"/>
    </font>
    <font>
      <sz val="10"/>
      <color rgb="FF000000"/>
      <name val="IberPangea"/>
      <family val="2"/>
    </font>
    <font>
      <b/>
      <sz val="10"/>
      <color theme="1"/>
      <name val="IberPangea"/>
      <family val="2"/>
    </font>
    <font>
      <b/>
      <i/>
      <sz val="10"/>
      <color rgb="FF5C881A"/>
      <name val="IberPangea"/>
      <family val="2"/>
    </font>
    <font>
      <sz val="10"/>
      <color indexed="10"/>
      <name val="IberPangea"/>
      <family val="2"/>
    </font>
    <font>
      <b/>
      <sz val="10"/>
      <color rgb="FF006600"/>
      <name val="IberPangea"/>
      <family val="2"/>
    </font>
    <font>
      <i/>
      <sz val="10"/>
      <color indexed="8"/>
      <name val="IberPangea"/>
      <family val="2"/>
    </font>
    <font>
      <sz val="10"/>
      <color indexed="8"/>
      <name val="IberPange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A443"/>
        <bgColor theme="0"/>
      </patternFill>
    </fill>
    <fill>
      <patternFill patternType="solid">
        <fgColor rgb="FF00A443"/>
        <bgColor rgb="FFFFFFFF"/>
      </patternFill>
    </fill>
    <fill>
      <patternFill patternType="solid">
        <fgColor rgb="FF00A44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EE9D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/>
    <xf numFmtId="4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9" fontId="5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2" fillId="0" borderId="0"/>
    <xf numFmtId="0" fontId="4" fillId="0" borderId="0"/>
    <xf numFmtId="43" fontId="2" fillId="0" borderId="0" applyFont="0" applyFill="0" applyBorder="0" applyAlignment="0" applyProtection="0"/>
    <xf numFmtId="0" fontId="35" fillId="0" borderId="0"/>
    <xf numFmtId="0" fontId="4" fillId="0" borderId="0"/>
    <xf numFmtId="9" fontId="2" fillId="0" borderId="0" applyFont="0" applyFill="0" applyBorder="0" applyAlignment="0" applyProtection="0"/>
  </cellStyleXfs>
  <cellXfs count="240">
    <xf numFmtId="0" fontId="0" fillId="0" borderId="0" xfId="0"/>
    <xf numFmtId="0" fontId="6" fillId="0" borderId="0" xfId="0" applyFont="1"/>
    <xf numFmtId="165" fontId="7" fillId="2" borderId="0" xfId="0" applyNumberFormat="1" applyFont="1" applyFill="1" applyAlignment="1">
      <alignment horizontal="center"/>
    </xf>
    <xf numFmtId="0" fontId="9" fillId="2" borderId="0" xfId="0" applyFont="1" applyFill="1"/>
    <xf numFmtId="168" fontId="12" fillId="4" borderId="1" xfId="0" applyNumberFormat="1" applyFont="1" applyFill="1" applyBorder="1" applyAlignment="1">
      <alignment vertical="center"/>
    </xf>
    <xf numFmtId="172" fontId="12" fillId="4" borderId="0" xfId="0" applyNumberFormat="1" applyFont="1" applyFill="1" applyAlignment="1">
      <alignment horizontal="center" vertical="center"/>
    </xf>
    <xf numFmtId="168" fontId="14" fillId="4" borderId="1" xfId="0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horizontal="left" indent="2"/>
    </xf>
    <xf numFmtId="0" fontId="16" fillId="2" borderId="0" xfId="0" applyFont="1" applyFill="1" applyAlignment="1">
      <alignment horizontal="centerContinuous"/>
    </xf>
    <xf numFmtId="0" fontId="11" fillId="0" borderId="0" xfId="0" applyFont="1"/>
    <xf numFmtId="0" fontId="12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3" fontId="12" fillId="0" borderId="0" xfId="1" applyNumberFormat="1" applyFont="1" applyFill="1" applyBorder="1" applyAlignment="1">
      <alignment horizontal="left" indent="2"/>
    </xf>
    <xf numFmtId="165" fontId="7" fillId="2" borderId="0" xfId="0" quotePrefix="1" applyNumberFormat="1" applyFont="1" applyFill="1" applyAlignment="1">
      <alignment horizontal="center"/>
    </xf>
    <xf numFmtId="167" fontId="6" fillId="0" borderId="0" xfId="0" applyNumberFormat="1" applyFont="1"/>
    <xf numFmtId="0" fontId="7" fillId="2" borderId="0" xfId="0" applyFont="1" applyFill="1" applyAlignment="1">
      <alignment horizontal="centerContinuous"/>
    </xf>
    <xf numFmtId="165" fontId="17" fillId="0" borderId="0" xfId="0" applyNumberFormat="1" applyFont="1" applyAlignment="1">
      <alignment horizontal="left"/>
    </xf>
    <xf numFmtId="166" fontId="16" fillId="2" borderId="0" xfId="0" applyNumberFormat="1" applyFont="1" applyFill="1" applyAlignment="1">
      <alignment horizontal="centerContinuous"/>
    </xf>
    <xf numFmtId="166" fontId="11" fillId="2" borderId="0" xfId="0" applyNumberFormat="1" applyFont="1" applyFill="1"/>
    <xf numFmtId="10" fontId="11" fillId="2" borderId="0" xfId="3" applyNumberFormat="1" applyFont="1" applyFill="1"/>
    <xf numFmtId="0" fontId="12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2" fillId="3" borderId="0" xfId="0" applyFont="1" applyFill="1" applyAlignment="1">
      <alignment vertical="top"/>
    </xf>
    <xf numFmtId="0" fontId="12" fillId="3" borderId="0" xfId="0" applyFont="1" applyFill="1"/>
    <xf numFmtId="0" fontId="14" fillId="3" borderId="0" xfId="0" applyFont="1" applyFill="1"/>
    <xf numFmtId="166" fontId="9" fillId="2" borderId="0" xfId="0" applyNumberFormat="1" applyFont="1" applyFill="1"/>
    <xf numFmtId="10" fontId="9" fillId="2" borderId="0" xfId="3" applyNumberFormat="1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11" fillId="3" borderId="0" xfId="0" applyNumberFormat="1" applyFont="1" applyFill="1" applyAlignment="1">
      <alignment vertical="center"/>
    </xf>
    <xf numFmtId="3" fontId="6" fillId="0" borderId="0" xfId="0" applyNumberFormat="1" applyFont="1"/>
    <xf numFmtId="171" fontId="13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168" fontId="8" fillId="6" borderId="0" xfId="0" applyNumberFormat="1" applyFont="1" applyFill="1" applyAlignment="1">
      <alignment horizontal="center" vertical="center"/>
    </xf>
    <xf numFmtId="168" fontId="8" fillId="6" borderId="0" xfId="0" applyNumberFormat="1" applyFont="1" applyFill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18" fillId="0" borderId="0" xfId="0" applyFont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Continuous"/>
    </xf>
    <xf numFmtId="165" fontId="19" fillId="2" borderId="0" xfId="0" applyNumberFormat="1" applyFont="1" applyFill="1" applyAlignment="1">
      <alignment horizontal="centerContinuous"/>
    </xf>
    <xf numFmtId="165" fontId="19" fillId="2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8" fillId="6" borderId="0" xfId="0" applyFont="1" applyFill="1" applyAlignment="1">
      <alignment vertical="top"/>
    </xf>
    <xf numFmtId="171" fontId="8" fillId="6" borderId="0" xfId="0" quotePrefix="1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vertical="top"/>
    </xf>
    <xf numFmtId="0" fontId="8" fillId="6" borderId="0" xfId="0" applyFont="1" applyFill="1" applyAlignment="1">
      <alignment horizontal="center" vertical="center"/>
    </xf>
    <xf numFmtId="168" fontId="13" fillId="7" borderId="1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right"/>
    </xf>
    <xf numFmtId="168" fontId="13" fillId="7" borderId="0" xfId="0" applyNumberFormat="1" applyFont="1" applyFill="1" applyAlignment="1">
      <alignment horizontal="center" vertical="center"/>
    </xf>
    <xf numFmtId="168" fontId="13" fillId="7" borderId="0" xfId="0" applyNumberFormat="1" applyFont="1" applyFill="1" applyAlignment="1">
      <alignment horizontal="center" vertical="justify"/>
    </xf>
    <xf numFmtId="173" fontId="6" fillId="0" borderId="0" xfId="0" applyNumberFormat="1" applyFont="1"/>
    <xf numFmtId="172" fontId="6" fillId="0" borderId="0" xfId="0" applyNumberFormat="1" applyFont="1"/>
    <xf numFmtId="174" fontId="6" fillId="0" borderId="0" xfId="3" applyNumberFormat="1" applyFont="1"/>
    <xf numFmtId="171" fontId="13" fillId="6" borderId="0" xfId="0" quotePrefix="1" applyNumberFormat="1" applyFont="1" applyFill="1" applyAlignment="1">
      <alignment horizontal="center" vertical="center" wrapText="1"/>
    </xf>
    <xf numFmtId="172" fontId="11" fillId="4" borderId="0" xfId="0" applyNumberFormat="1" applyFont="1" applyFill="1" applyAlignment="1">
      <alignment horizontal="center" vertical="center"/>
    </xf>
    <xf numFmtId="172" fontId="9" fillId="4" borderId="0" xfId="0" applyNumberFormat="1" applyFont="1" applyFill="1" applyAlignment="1">
      <alignment horizontal="center" vertical="center"/>
    </xf>
    <xf numFmtId="172" fontId="13" fillId="6" borderId="0" xfId="0" applyNumberFormat="1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 wrapText="1"/>
    </xf>
    <xf numFmtId="175" fontId="6" fillId="0" borderId="0" xfId="0" applyNumberFormat="1" applyFont="1"/>
    <xf numFmtId="175" fontId="12" fillId="4" borderId="0" xfId="0" applyNumberFormat="1" applyFont="1" applyFill="1" applyAlignment="1">
      <alignment horizontal="center" vertical="center"/>
    </xf>
    <xf numFmtId="168" fontId="8" fillId="6" borderId="0" xfId="0" applyNumberFormat="1" applyFont="1" applyFill="1" applyAlignment="1">
      <alignment vertical="center"/>
    </xf>
    <xf numFmtId="168" fontId="12" fillId="3" borderId="0" xfId="0" applyNumberFormat="1" applyFont="1" applyFill="1" applyAlignment="1">
      <alignment vertical="center"/>
    </xf>
    <xf numFmtId="168" fontId="12" fillId="3" borderId="1" xfId="0" applyNumberFormat="1" applyFont="1" applyFill="1" applyBorder="1" applyAlignment="1">
      <alignment vertical="center"/>
    </xf>
    <xf numFmtId="168" fontId="8" fillId="6" borderId="1" xfId="0" applyNumberFormat="1" applyFont="1" applyFill="1" applyBorder="1" applyAlignment="1">
      <alignment vertical="center"/>
    </xf>
    <xf numFmtId="168" fontId="14" fillId="3" borderId="1" xfId="0" applyNumberFormat="1" applyFont="1" applyFill="1" applyBorder="1" applyAlignment="1">
      <alignment vertical="center"/>
    </xf>
    <xf numFmtId="168" fontId="14" fillId="3" borderId="0" xfId="0" applyNumberFormat="1" applyFont="1" applyFill="1" applyAlignment="1">
      <alignment vertical="center"/>
    </xf>
    <xf numFmtId="168" fontId="12" fillId="3" borderId="0" xfId="0" applyNumberFormat="1" applyFont="1" applyFill="1" applyAlignment="1">
      <alignment vertical="top"/>
    </xf>
    <xf numFmtId="168" fontId="8" fillId="6" borderId="0" xfId="0" applyNumberFormat="1" applyFont="1" applyFill="1" applyAlignment="1">
      <alignment vertical="top"/>
    </xf>
    <xf numFmtId="168" fontId="12" fillId="3" borderId="0" xfId="0" applyNumberFormat="1" applyFont="1" applyFill="1"/>
    <xf numFmtId="168" fontId="14" fillId="3" borderId="0" xfId="0" applyNumberFormat="1" applyFont="1" applyFill="1"/>
    <xf numFmtId="168" fontId="12" fillId="0" borderId="0" xfId="0" applyNumberFormat="1" applyFont="1" applyAlignment="1">
      <alignment vertical="center"/>
    </xf>
    <xf numFmtId="165" fontId="19" fillId="2" borderId="0" xfId="0" quotePrefix="1" applyNumberFormat="1" applyFont="1" applyFill="1" applyAlignment="1">
      <alignment horizontal="center"/>
    </xf>
    <xf numFmtId="17" fontId="19" fillId="2" borderId="0" xfId="0" quotePrefix="1" applyNumberFormat="1" applyFont="1" applyFill="1" applyAlignment="1">
      <alignment horizontal="center"/>
    </xf>
    <xf numFmtId="165" fontId="19" fillId="2" borderId="0" xfId="0" quotePrefix="1" applyNumberFormat="1" applyFont="1" applyFill="1" applyAlignment="1">
      <alignment horizontal="centerContinuous"/>
    </xf>
    <xf numFmtId="3" fontId="15" fillId="0" borderId="0" xfId="1" applyNumberFormat="1" applyFont="1" applyAlignment="1">
      <alignment horizontal="left" indent="2"/>
    </xf>
    <xf numFmtId="170" fontId="20" fillId="4" borderId="0" xfId="0" applyNumberFormat="1" applyFont="1" applyFill="1" applyAlignment="1">
      <alignment horizontal="right"/>
    </xf>
    <xf numFmtId="171" fontId="22" fillId="8" borderId="0" xfId="0" applyNumberFormat="1" applyFont="1" applyFill="1" applyAlignment="1">
      <alignment horizontal="center" vertical="center" wrapText="1"/>
    </xf>
    <xf numFmtId="175" fontId="11" fillId="4" borderId="0" xfId="0" applyNumberFormat="1" applyFont="1" applyFill="1" applyAlignment="1">
      <alignment horizontal="center" vertical="center"/>
    </xf>
    <xf numFmtId="175" fontId="9" fillId="4" borderId="0" xfId="0" applyNumberFormat="1" applyFont="1" applyFill="1" applyAlignment="1">
      <alignment horizontal="center" vertical="center"/>
    </xf>
    <xf numFmtId="175" fontId="13" fillId="6" borderId="0" xfId="0" applyNumberFormat="1" applyFont="1" applyFill="1" applyAlignment="1">
      <alignment horizontal="center" vertical="center"/>
    </xf>
    <xf numFmtId="175" fontId="6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75" fontId="12" fillId="3" borderId="0" xfId="0" applyNumberFormat="1" applyFont="1" applyFill="1" applyAlignment="1">
      <alignment horizontal="center" vertical="center"/>
    </xf>
    <xf numFmtId="175" fontId="8" fillId="6" borderId="0" xfId="0" applyNumberFormat="1" applyFont="1" applyFill="1" applyAlignment="1">
      <alignment horizontal="center" vertical="center"/>
    </xf>
    <xf numFmtId="175" fontId="14" fillId="3" borderId="0" xfId="0" applyNumberFormat="1" applyFont="1" applyFill="1" applyAlignment="1">
      <alignment horizontal="center" vertical="center"/>
    </xf>
    <xf numFmtId="175" fontId="12" fillId="4" borderId="0" xfId="0" applyNumberFormat="1" applyFont="1" applyFill="1" applyAlignment="1">
      <alignment horizontal="center" vertical="top"/>
    </xf>
    <xf numFmtId="175" fontId="13" fillId="7" borderId="0" xfId="0" applyNumberFormat="1" applyFont="1" applyFill="1" applyAlignment="1">
      <alignment horizontal="center" vertical="center"/>
    </xf>
    <xf numFmtId="175" fontId="14" fillId="4" borderId="0" xfId="0" applyNumberFormat="1" applyFont="1" applyFill="1" applyAlignment="1">
      <alignment horizontal="center" vertical="center"/>
    </xf>
    <xf numFmtId="175" fontId="12" fillId="4" borderId="0" xfId="0" applyNumberFormat="1" applyFont="1" applyFill="1" applyAlignment="1">
      <alignment horizontal="center" vertical="justify"/>
    </xf>
    <xf numFmtId="175" fontId="21" fillId="7" borderId="0" xfId="0" applyNumberFormat="1" applyFont="1" applyFill="1" applyAlignment="1">
      <alignment horizontal="center" vertical="center"/>
    </xf>
    <xf numFmtId="175" fontId="21" fillId="7" borderId="0" xfId="0" applyNumberFormat="1" applyFont="1" applyFill="1" applyAlignment="1">
      <alignment horizontal="center" vertical="justify"/>
    </xf>
    <xf numFmtId="176" fontId="12" fillId="4" borderId="0" xfId="0" applyNumberFormat="1" applyFont="1" applyFill="1" applyAlignment="1">
      <alignment horizontal="center" vertical="center"/>
    </xf>
    <xf numFmtId="176" fontId="12" fillId="3" borderId="0" xfId="0" applyNumberFormat="1" applyFont="1" applyFill="1" applyAlignment="1">
      <alignment horizontal="center" vertical="center"/>
    </xf>
    <xf numFmtId="176" fontId="8" fillId="6" borderId="0" xfId="0" applyNumberFormat="1" applyFont="1" applyFill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176" fontId="12" fillId="4" borderId="0" xfId="0" applyNumberFormat="1" applyFont="1" applyFill="1" applyAlignment="1">
      <alignment horizontal="center" vertical="top"/>
    </xf>
    <xf numFmtId="176" fontId="13" fillId="7" borderId="0" xfId="0" applyNumberFormat="1" applyFont="1" applyFill="1" applyAlignment="1">
      <alignment horizontal="center" vertical="center"/>
    </xf>
    <xf numFmtId="176" fontId="14" fillId="4" borderId="0" xfId="0" applyNumberFormat="1" applyFont="1" applyFill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5" fontId="20" fillId="2" borderId="0" xfId="0" applyNumberFormat="1" applyFont="1" applyFill="1" applyAlignment="1">
      <alignment horizontal="right"/>
    </xf>
    <xf numFmtId="175" fontId="13" fillId="7" borderId="0" xfId="0" applyNumberFormat="1" applyFont="1" applyFill="1" applyAlignment="1">
      <alignment horizontal="center" vertical="justify"/>
    </xf>
    <xf numFmtId="0" fontId="23" fillId="0" borderId="0" xfId="15" applyFont="1"/>
    <xf numFmtId="0" fontId="24" fillId="0" borderId="0" xfId="0" applyFont="1" applyAlignment="1">
      <alignment vertical="center"/>
    </xf>
    <xf numFmtId="0" fontId="10" fillId="8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 indent="3"/>
    </xf>
    <xf numFmtId="0" fontId="27" fillId="0" borderId="0" xfId="15" applyFont="1"/>
    <xf numFmtId="176" fontId="11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 vertical="center"/>
    </xf>
    <xf numFmtId="176" fontId="10" fillId="8" borderId="0" xfId="0" applyNumberFormat="1" applyFont="1" applyFill="1" applyAlignment="1">
      <alignment horizontal="center" vertical="center"/>
    </xf>
    <xf numFmtId="176" fontId="6" fillId="0" borderId="0" xfId="0" applyNumberFormat="1" applyFont="1"/>
    <xf numFmtId="176" fontId="15" fillId="0" borderId="0" xfId="0" applyNumberFormat="1" applyFont="1" applyAlignment="1">
      <alignment horizontal="center" vertical="center"/>
    </xf>
    <xf numFmtId="176" fontId="27" fillId="0" borderId="0" xfId="15" applyNumberFormat="1" applyFont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9" fillId="2" borderId="0" xfId="0" applyFont="1" applyFill="1" applyAlignment="1">
      <alignment horizontal="centerContinuous"/>
    </xf>
    <xf numFmtId="0" fontId="29" fillId="2" borderId="0" xfId="0" applyFont="1" applyFill="1"/>
    <xf numFmtId="0" fontId="30" fillId="2" borderId="0" xfId="0" applyFont="1" applyFill="1" applyAlignment="1">
      <alignment horizontal="centerContinuous"/>
    </xf>
    <xf numFmtId="165" fontId="29" fillId="2" borderId="0" xfId="0" applyNumberFormat="1" applyFont="1" applyFill="1" applyAlignment="1">
      <alignment horizontal="centerContinuous"/>
    </xf>
    <xf numFmtId="0" fontId="29" fillId="0" borderId="0" xfId="0" applyFont="1" applyAlignment="1">
      <alignment horizontal="centerContinuous"/>
    </xf>
    <xf numFmtId="0" fontId="12" fillId="2" borderId="0" xfId="0" applyFont="1" applyFill="1"/>
    <xf numFmtId="0" fontId="31" fillId="2" borderId="0" xfId="0" applyFont="1" applyFill="1" applyAlignment="1">
      <alignment horizontal="right"/>
    </xf>
    <xf numFmtId="0" fontId="32" fillId="2" borderId="0" xfId="0" applyFont="1" applyFill="1"/>
    <xf numFmtId="0" fontId="22" fillId="5" borderId="0" xfId="0" applyFont="1" applyFill="1" applyAlignment="1">
      <alignment horizontal="center" wrapText="1"/>
    </xf>
    <xf numFmtId="0" fontId="33" fillId="2" borderId="0" xfId="0" applyFont="1" applyFill="1" applyAlignment="1">
      <alignment vertical="center"/>
    </xf>
    <xf numFmtId="0" fontId="33" fillId="5" borderId="0" xfId="0" applyFont="1" applyFill="1" applyAlignment="1">
      <alignment vertical="center"/>
    </xf>
    <xf numFmtId="4" fontId="28" fillId="0" borderId="0" xfId="0" applyNumberFormat="1" applyFont="1"/>
    <xf numFmtId="0" fontId="12" fillId="2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34" fillId="5" borderId="0" xfId="0" applyFont="1" applyFill="1" applyAlignment="1">
      <alignment vertical="center"/>
    </xf>
    <xf numFmtId="0" fontId="33" fillId="2" borderId="0" xfId="0" applyFont="1" applyFill="1"/>
    <xf numFmtId="0" fontId="22" fillId="8" borderId="0" xfId="0" applyFont="1" applyFill="1" applyAlignment="1">
      <alignment horizontal="center" wrapText="1"/>
    </xf>
    <xf numFmtId="14" fontId="33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75" fontId="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12" fillId="0" borderId="1" xfId="0" applyFont="1" applyBorder="1" applyAlignment="1">
      <alignment vertical="center"/>
    </xf>
    <xf numFmtId="175" fontId="12" fillId="0" borderId="0" xfId="0" applyNumberFormat="1" applyFont="1" applyAlignment="1">
      <alignment horizontal="center" vertical="center"/>
    </xf>
    <xf numFmtId="175" fontId="14" fillId="0" borderId="0" xfId="0" applyNumberFormat="1" applyFont="1" applyAlignment="1">
      <alignment horizontal="center" vertical="center"/>
    </xf>
    <xf numFmtId="173" fontId="33" fillId="2" borderId="0" xfId="0" applyNumberFormat="1" applyFont="1" applyFill="1" applyAlignment="1">
      <alignment vertical="center"/>
    </xf>
    <xf numFmtId="173" fontId="33" fillId="5" borderId="0" xfId="0" applyNumberFormat="1" applyFont="1" applyFill="1" applyAlignment="1">
      <alignment vertical="center"/>
    </xf>
    <xf numFmtId="173" fontId="33" fillId="2" borderId="0" xfId="0" applyNumberFormat="1" applyFont="1" applyFill="1" applyAlignment="1">
      <alignment horizontal="right" vertical="center"/>
    </xf>
    <xf numFmtId="173" fontId="12" fillId="2" borderId="0" xfId="0" applyNumberFormat="1" applyFont="1" applyFill="1" applyAlignment="1">
      <alignment vertical="center"/>
    </xf>
    <xf numFmtId="173" fontId="12" fillId="5" borderId="0" xfId="0" applyNumberFormat="1" applyFont="1" applyFill="1" applyAlignment="1">
      <alignment vertical="center"/>
    </xf>
    <xf numFmtId="173" fontId="12" fillId="2" borderId="0" xfId="0" applyNumberFormat="1" applyFont="1" applyFill="1" applyAlignment="1">
      <alignment horizontal="right" vertical="center"/>
    </xf>
    <xf numFmtId="173" fontId="21" fillId="7" borderId="0" xfId="0" applyNumberFormat="1" applyFont="1" applyFill="1" applyAlignment="1">
      <alignment vertical="center"/>
    </xf>
    <xf numFmtId="173" fontId="22" fillId="5" borderId="0" xfId="0" applyNumberFormat="1" applyFont="1" applyFill="1" applyAlignment="1">
      <alignment vertical="center"/>
    </xf>
    <xf numFmtId="173" fontId="22" fillId="8" borderId="0" xfId="0" applyNumberFormat="1" applyFont="1" applyFill="1" applyAlignment="1">
      <alignment horizontal="right" vertical="center"/>
    </xf>
    <xf numFmtId="173" fontId="33" fillId="5" borderId="0" xfId="0" applyNumberFormat="1" applyFont="1" applyFill="1" applyAlignment="1">
      <alignment horizontal="right" vertical="center"/>
    </xf>
    <xf numFmtId="173" fontId="12" fillId="5" borderId="0" xfId="0" applyNumberFormat="1" applyFont="1" applyFill="1" applyAlignment="1">
      <alignment horizontal="right" vertical="center"/>
    </xf>
    <xf numFmtId="173" fontId="34" fillId="5" borderId="0" xfId="0" applyNumberFormat="1" applyFont="1" applyFill="1" applyAlignment="1">
      <alignment vertical="center"/>
    </xf>
    <xf numFmtId="173" fontId="28" fillId="0" borderId="0" xfId="0" applyNumberFormat="1" applyFont="1"/>
    <xf numFmtId="3" fontId="33" fillId="2" borderId="0" xfId="0" applyNumberFormat="1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3" fontId="22" fillId="8" borderId="0" xfId="0" applyNumberFormat="1" applyFont="1" applyFill="1" applyAlignment="1">
      <alignment horizontal="right" vertical="center"/>
    </xf>
    <xf numFmtId="3" fontId="33" fillId="5" borderId="0" xfId="0" applyNumberFormat="1" applyFont="1" applyFill="1" applyAlignment="1">
      <alignment horizontal="right" vertical="center"/>
    </xf>
    <xf numFmtId="3" fontId="12" fillId="5" borderId="0" xfId="0" applyNumberFormat="1" applyFont="1" applyFill="1" applyAlignment="1">
      <alignment horizontal="right" vertical="center"/>
    </xf>
    <xf numFmtId="3" fontId="12" fillId="5" borderId="0" xfId="0" applyNumberFormat="1" applyFont="1" applyFill="1" applyAlignment="1">
      <alignment vertical="center"/>
    </xf>
    <xf numFmtId="3" fontId="21" fillId="7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3" fontId="33" fillId="5" borderId="0" xfId="0" applyNumberFormat="1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0" fontId="9" fillId="3" borderId="0" xfId="0" applyFont="1" applyFill="1"/>
    <xf numFmtId="10" fontId="9" fillId="3" borderId="0" xfId="22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73" fontId="11" fillId="3" borderId="0" xfId="0" applyNumberFormat="1" applyFont="1" applyFill="1" applyAlignment="1">
      <alignment horizontal="center" vertical="center"/>
    </xf>
    <xf numFmtId="173" fontId="9" fillId="3" borderId="0" xfId="0" applyNumberFormat="1" applyFont="1" applyFill="1" applyAlignment="1">
      <alignment horizontal="center" vertical="center"/>
    </xf>
    <xf numFmtId="173" fontId="11" fillId="12" borderId="0" xfId="0" applyNumberFormat="1" applyFont="1" applyFill="1" applyAlignment="1">
      <alignment horizontal="center" vertical="center"/>
    </xf>
    <xf numFmtId="178" fontId="13" fillId="6" borderId="0" xfId="0" applyNumberFormat="1" applyFont="1" applyFill="1" applyAlignment="1">
      <alignment horizontal="center" vertical="center"/>
    </xf>
    <xf numFmtId="179" fontId="13" fillId="6" borderId="0" xfId="3" applyNumberFormat="1" applyFont="1" applyFill="1" applyBorder="1" applyAlignment="1">
      <alignment horizontal="center" vertical="center"/>
    </xf>
    <xf numFmtId="168" fontId="9" fillId="3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/>
    </xf>
    <xf numFmtId="165" fontId="37" fillId="2" borderId="0" xfId="0" quotePrefix="1" applyNumberFormat="1" applyFont="1" applyFill="1" applyAlignment="1">
      <alignment horizontal="centerContinuous"/>
    </xf>
    <xf numFmtId="0" fontId="38" fillId="3" borderId="0" xfId="0" applyFont="1" applyFill="1" applyAlignment="1">
      <alignment horizontal="center"/>
    </xf>
    <xf numFmtId="0" fontId="37" fillId="0" borderId="0" xfId="0" applyFont="1" applyAlignment="1">
      <alignment horizontal="centerContinuous"/>
    </xf>
    <xf numFmtId="0" fontId="38" fillId="3" borderId="0" xfId="0" applyFont="1" applyFill="1" applyAlignment="1">
      <alignment horizontal="centerContinuous"/>
    </xf>
    <xf numFmtId="173" fontId="9" fillId="11" borderId="0" xfId="0" applyNumberFormat="1" applyFont="1" applyFill="1" applyAlignment="1">
      <alignment horizontal="center" vertical="center"/>
    </xf>
    <xf numFmtId="173" fontId="9" fillId="12" borderId="0" xfId="0" applyNumberFormat="1" applyFont="1" applyFill="1" applyAlignment="1">
      <alignment horizontal="center" vertical="center"/>
    </xf>
    <xf numFmtId="0" fontId="39" fillId="0" borderId="0" xfId="2" applyFont="1"/>
    <xf numFmtId="3" fontId="8" fillId="6" borderId="0" xfId="17" applyNumberFormat="1" applyFont="1" applyFill="1" applyAlignment="1">
      <alignment horizontal="center"/>
    </xf>
    <xf numFmtId="3" fontId="20" fillId="13" borderId="0" xfId="1" applyNumberFormat="1" applyFont="1" applyFill="1" applyBorder="1" applyAlignment="1">
      <alignment horizontal="left"/>
    </xf>
    <xf numFmtId="175" fontId="40" fillId="13" borderId="0" xfId="19" applyNumberFormat="1" applyFont="1" applyFill="1" applyBorder="1" applyAlignment="1">
      <alignment horizontal="center"/>
    </xf>
    <xf numFmtId="175" fontId="40" fillId="13" borderId="0" xfId="1" applyNumberFormat="1" applyFont="1" applyFill="1" applyBorder="1" applyAlignment="1">
      <alignment horizontal="center"/>
    </xf>
    <xf numFmtId="168" fontId="41" fillId="3" borderId="0" xfId="17" applyFont="1" applyFill="1" applyAlignment="1">
      <alignment horizontal="centerContinuous"/>
    </xf>
    <xf numFmtId="170" fontId="38" fillId="3" borderId="0" xfId="17" applyNumberFormat="1" applyFont="1" applyFill="1" applyAlignment="1">
      <alignment horizontal="centerContinuous"/>
    </xf>
    <xf numFmtId="170" fontId="42" fillId="9" borderId="0" xfId="17" applyNumberFormat="1" applyFont="1" applyFill="1"/>
    <xf numFmtId="170" fontId="9" fillId="9" borderId="0" xfId="17" applyNumberFormat="1" applyFont="1" applyFill="1"/>
    <xf numFmtId="168" fontId="9" fillId="9" borderId="0" xfId="17" applyFont="1" applyFill="1"/>
    <xf numFmtId="165" fontId="38" fillId="3" borderId="0" xfId="17" applyNumberFormat="1" applyFont="1" applyFill="1" applyAlignment="1">
      <alignment horizontal="centerContinuous"/>
    </xf>
    <xf numFmtId="17" fontId="38" fillId="3" borderId="0" xfId="17" applyNumberFormat="1" applyFont="1" applyFill="1" applyAlignment="1">
      <alignment horizontal="centerContinuous"/>
    </xf>
    <xf numFmtId="0" fontId="6" fillId="0" borderId="0" xfId="18" applyFont="1" applyAlignment="1">
      <alignment horizontal="center"/>
    </xf>
    <xf numFmtId="170" fontId="6" fillId="0" borderId="0" xfId="18" applyNumberFormat="1" applyFont="1"/>
    <xf numFmtId="0" fontId="6" fillId="0" borderId="0" xfId="18" applyFont="1"/>
    <xf numFmtId="170" fontId="9" fillId="3" borderId="0" xfId="17" applyNumberFormat="1" applyFont="1" applyFill="1"/>
    <xf numFmtId="168" fontId="43" fillId="0" borderId="0" xfId="17" applyFont="1"/>
    <xf numFmtId="0" fontId="44" fillId="2" borderId="0" xfId="18" applyFont="1" applyFill="1" applyAlignment="1">
      <alignment horizontal="right"/>
    </xf>
    <xf numFmtId="3" fontId="11" fillId="0" borderId="0" xfId="1" applyNumberFormat="1" applyFont="1" applyFill="1" applyBorder="1" applyAlignment="1">
      <alignment horizontal="left"/>
    </xf>
    <xf numFmtId="3" fontId="6" fillId="0" borderId="0" xfId="18" applyNumberFormat="1" applyFont="1"/>
    <xf numFmtId="3" fontId="11" fillId="0" borderId="0" xfId="1" applyNumberFormat="1" applyFont="1" applyFill="1" applyBorder="1" applyAlignment="1">
      <alignment horizontal="left" indent="1"/>
    </xf>
    <xf numFmtId="177" fontId="11" fillId="0" borderId="0" xfId="19" applyNumberFormat="1" applyFont="1" applyFill="1" applyBorder="1" applyAlignment="1"/>
    <xf numFmtId="3" fontId="11" fillId="0" borderId="0" xfId="1" applyNumberFormat="1" applyFont="1" applyFill="1" applyBorder="1" applyAlignment="1"/>
    <xf numFmtId="3" fontId="9" fillId="0" borderId="0" xfId="1" applyNumberFormat="1" applyFont="1" applyFill="1" applyBorder="1" applyAlignment="1">
      <alignment horizontal="left" indent="2"/>
    </xf>
    <xf numFmtId="177" fontId="6" fillId="0" borderId="0" xfId="19" applyNumberFormat="1" applyFont="1"/>
    <xf numFmtId="177" fontId="40" fillId="0" borderId="0" xfId="19" applyNumberFormat="1" applyFont="1"/>
    <xf numFmtId="3" fontId="40" fillId="0" borderId="0" xfId="1" applyNumberFormat="1" applyFont="1" applyFill="1" applyBorder="1" applyAlignment="1">
      <alignment horizontal="left" indent="1"/>
    </xf>
    <xf numFmtId="177" fontId="6" fillId="0" borderId="0" xfId="19" applyNumberFormat="1" applyFont="1" applyFill="1"/>
    <xf numFmtId="0" fontId="6" fillId="10" borderId="0" xfId="18" applyFont="1" applyFill="1"/>
    <xf numFmtId="177" fontId="9" fillId="0" borderId="0" xfId="19" applyNumberFormat="1" applyFont="1" applyFill="1" applyBorder="1" applyAlignment="1"/>
    <xf numFmtId="3" fontId="9" fillId="0" borderId="0" xfId="1" applyNumberFormat="1" applyFont="1" applyFill="1" applyBorder="1" applyAlignment="1"/>
    <xf numFmtId="3" fontId="40" fillId="0" borderId="0" xfId="1" applyNumberFormat="1" applyFont="1" applyFill="1" applyBorder="1" applyAlignment="1"/>
    <xf numFmtId="177" fontId="40" fillId="0" borderId="0" xfId="19" applyNumberFormat="1" applyFont="1" applyFill="1" applyBorder="1" applyAlignment="1"/>
    <xf numFmtId="3" fontId="6" fillId="0" borderId="0" xfId="1" applyNumberFormat="1" applyFont="1" applyFill="1" applyBorder="1" applyAlignment="1"/>
    <xf numFmtId="3" fontId="40" fillId="0" borderId="0" xfId="1" applyNumberFormat="1" applyFont="1" applyFill="1" applyBorder="1" applyAlignment="1">
      <alignment horizontal="left" indent="2"/>
    </xf>
    <xf numFmtId="0" fontId="45" fillId="2" borderId="0" xfId="18" applyFont="1" applyFill="1"/>
    <xf numFmtId="3" fontId="45" fillId="2" borderId="0" xfId="18" applyNumberFormat="1" applyFont="1" applyFill="1"/>
    <xf numFmtId="0" fontId="6" fillId="5" borderId="0" xfId="18" applyFont="1" applyFill="1" applyAlignment="1">
      <alignment horizontal="center"/>
    </xf>
    <xf numFmtId="0" fontId="6" fillId="5" borderId="0" xfId="18" applyFont="1" applyFill="1"/>
    <xf numFmtId="168" fontId="39" fillId="0" borderId="0" xfId="17" applyFont="1" applyAlignment="1">
      <alignment horizontal="left" vertical="center"/>
    </xf>
    <xf numFmtId="168" fontId="8" fillId="0" borderId="0" xfId="17" applyFont="1" applyAlignment="1">
      <alignment horizontal="center" vertical="center"/>
    </xf>
    <xf numFmtId="3" fontId="8" fillId="0" borderId="0" xfId="17" applyNumberFormat="1" applyFont="1"/>
    <xf numFmtId="168" fontId="20" fillId="0" borderId="0" xfId="17" applyFont="1"/>
    <xf numFmtId="168" fontId="8" fillId="6" borderId="0" xfId="17" applyFont="1" applyFill="1" applyAlignment="1">
      <alignment horizontal="center" vertical="center"/>
    </xf>
    <xf numFmtId="175" fontId="10" fillId="6" borderId="0" xfId="17" applyNumberFormat="1" applyFont="1" applyFill="1"/>
    <xf numFmtId="170" fontId="20" fillId="3" borderId="0" xfId="17" applyNumberFormat="1" applyFont="1" applyFill="1" applyAlignment="1">
      <alignment horizontal="right"/>
    </xf>
    <xf numFmtId="1" fontId="8" fillId="6" borderId="0" xfId="17" applyNumberFormat="1" applyFont="1" applyFill="1" applyAlignment="1">
      <alignment horizontal="center"/>
    </xf>
    <xf numFmtId="179" fontId="12" fillId="3" borderId="0" xfId="0" applyNumberFormat="1" applyFont="1" applyFill="1" applyAlignment="1">
      <alignment horizontal="center" vertical="center"/>
    </xf>
    <xf numFmtId="179" fontId="14" fillId="3" borderId="0" xfId="0" applyNumberFormat="1" applyFont="1" applyFill="1" applyAlignment="1">
      <alignment horizontal="center" vertical="center"/>
    </xf>
    <xf numFmtId="175" fontId="9" fillId="0" borderId="0" xfId="0" applyNumberFormat="1" applyFont="1" applyAlignment="1">
      <alignment horizontal="center" vertical="center"/>
    </xf>
    <xf numFmtId="175" fontId="40" fillId="13" borderId="0" xfId="19" applyNumberFormat="1" applyFont="1" applyFill="1" applyBorder="1" applyAlignment="1"/>
    <xf numFmtId="175" fontId="40" fillId="13" borderId="0" xfId="1" applyNumberFormat="1" applyFont="1" applyFill="1" applyBorder="1" applyAlignment="1"/>
    <xf numFmtId="177" fontId="6" fillId="0" borderId="0" xfId="19" applyNumberFormat="1" applyFont="1" applyAlignment="1"/>
    <xf numFmtId="177" fontId="40" fillId="0" borderId="0" xfId="19" applyNumberFormat="1" applyFont="1" applyAlignment="1"/>
  </cellXfs>
  <cellStyles count="23">
    <cellStyle name="=C:\WINNT\SYSTEM32\COMMAND.COM" xfId="12" xr:uid="{00000000-0005-0000-0000-000000000000}"/>
    <cellStyle name="=C:\WINNT\SYSTEM32\COMMAND.COM 2" xfId="1" xr:uid="{00000000-0005-0000-0000-000001000000}"/>
    <cellStyle name="Comma 39" xfId="16" xr:uid="{7676DFFD-97F2-47DE-A702-EBE8A31EC888}"/>
    <cellStyle name="Comma 40" xfId="19" xr:uid="{FF114B96-633D-44FA-975A-E42C70220115}"/>
    <cellStyle name="Euro" xfId="7" xr:uid="{00000000-0005-0000-0000-000002000000}"/>
    <cellStyle name="Millares 2" xfId="5" xr:uid="{00000000-0005-0000-0000-000003000000}"/>
    <cellStyle name="Normal" xfId="0" builtinId="0"/>
    <cellStyle name="Normal 114" xfId="15" xr:uid="{FAFD34A9-ECA5-4CA6-998F-1FAA2780ECCC}"/>
    <cellStyle name="Normal 115" xfId="17" xr:uid="{415DBB16-4BCC-40D1-8C4D-80B6CABF79CF}"/>
    <cellStyle name="Normal 2" xfId="8" xr:uid="{00000000-0005-0000-0000-000005000000}"/>
    <cellStyle name="Normal 2 2 2 15" xfId="20" xr:uid="{C0A61C7D-502A-49FC-9887-C159458FB3B1}"/>
    <cellStyle name="Normal 3" xfId="10" xr:uid="{00000000-0005-0000-0000-000006000000}"/>
    <cellStyle name="Normal 4" xfId="13" xr:uid="{00000000-0005-0000-0000-000007000000}"/>
    <cellStyle name="Normal 5" xfId="2" xr:uid="{00000000-0005-0000-0000-000008000000}"/>
    <cellStyle name="Normal 5 18" xfId="18" xr:uid="{06C0A16F-D6C1-4588-A505-2FCD8D3B6529}"/>
    <cellStyle name="Normal 5 2" xfId="11" xr:uid="{00000000-0005-0000-0000-000009000000}"/>
    <cellStyle name="Normal 6" xfId="6" xr:uid="{00000000-0005-0000-0000-00000A000000}"/>
    <cellStyle name="Normal 6 19" xfId="21" xr:uid="{D0E52F8F-0EC3-468A-8420-78463ADA508E}"/>
    <cellStyle name="Percent 2" xfId="22" xr:uid="{D9F8BE69-89BA-4997-BDC2-D6A61765108F}"/>
    <cellStyle name="Porcentaje" xfId="3" builtinId="5"/>
    <cellStyle name="Porcentaje 2" xfId="14" xr:uid="{00000000-0005-0000-0000-00000C000000}"/>
    <cellStyle name="Porcentual 2" xfId="9" xr:uid="{00000000-0005-0000-0000-00000D000000}"/>
    <cellStyle name="Porcentual 3" xfId="4" xr:uid="{00000000-0005-0000-0000-00000E000000}"/>
  </cellStyles>
  <dxfs count="0"/>
  <tableStyles count="1" defaultTableStyle="TableStyleMedium9" defaultPivotStyle="PivotStyleLight16">
    <tableStyle name="Invisible" pivot="0" table="0" count="0" xr9:uid="{FC6403BC-4977-458F-A020-D57F839A9F0C}"/>
  </tableStyles>
  <colors>
    <mruColors>
      <color rgb="FF00A443"/>
      <color rgb="FFCEE9DE"/>
      <color rgb="FFD8E4B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47625</xdr:rowOff>
    </xdr:from>
    <xdr:to>
      <xdr:col>2</xdr:col>
      <xdr:colOff>1496067</xdr:colOff>
      <xdr:row>4</xdr:row>
      <xdr:rowOff>373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129B3663-4F0E-4B55-A163-88CFFA513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95275" y="209550"/>
          <a:ext cx="1492892" cy="4385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EDD9AC3-492E-4237-BF15-D1B0EC0A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58750"/>
          <a:ext cx="1492257" cy="4258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8537B672-89BE-43ED-8221-F6F52D71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70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B6F47E9-E354-4D91-A266-C494E8C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137583</xdr:rowOff>
    </xdr:from>
    <xdr:to>
      <xdr:col>0</xdr:col>
      <xdr:colOff>1492892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A6C5DD81-0498-45B7-A9A2-DAD482DD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0655" y="133773"/>
          <a:ext cx="1497337" cy="458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294F6600-7D3A-4D59-A9C4-15EF4771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83092" y="123825"/>
          <a:ext cx="1476382" cy="4385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8C6DDEE1-E241-43CD-90D4-5AEB4A472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61925"/>
          <a:ext cx="1496702" cy="417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8E0304E3-ADC3-4846-82F2-A5372A1C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3825" y="123825"/>
          <a:ext cx="1496702" cy="4385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6E1B1534-A7FC-4A52-9175-71B33503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23825"/>
          <a:ext cx="1492257" cy="4385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0</xdr:col>
      <xdr:colOff>1688472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5AE9328-4242-4FF6-B5D3-553666B4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905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4830941A-939A-425A-A7FF-DD420914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37583"/>
          <a:ext cx="1492257" cy="4258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36C28776-6BF7-4218-B23C-BA9B385A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79917" y="127000"/>
          <a:ext cx="1492257" cy="425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lleto/CUADRO%20DE%20RESULTADOS%20PARA%20FOLLETO%201S%202026%20-%20AJUSTADO.xlsx" TargetMode="External"/><Relationship Id="rId2" Type="http://schemas.openxmlformats.org/officeDocument/2006/relationships/externalLinkPath" Target="file:///Y:\RESULTADOS\2026\1S%202026\Folleto\CUADRO%20DE%20RESULTADOS%20PARA%20FOLLETO%201S%202026%20-%20AJUSTADO.xlsx" TargetMode="External"/><Relationship Id="rId1" Type="http://schemas.openxmlformats.org/officeDocument/2006/relationships/externalLinkPath" Target="/RESULTADOS/2026/1S%202026/Folleto/CUADRO%20DE%20RESULTADOS%20PARA%20FOLLETO%201S%202026%20-%20AJU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adro - Consolidado Ajustado"/>
      <sheetName val="Cuadro - Negocios Ajustado"/>
      <sheetName val="Cuadro - Redes Ajustado"/>
      <sheetName val="Cuadro - EP&amp;C Ajustado"/>
      <sheetName val="Cta. nuevo formato (2)"/>
      <sheetName val="Hoja2"/>
      <sheetName val="Cuadro - Trimestrales Ajustado"/>
      <sheetName val="Cuadro - PAISES Ajustado"/>
      <sheetName val="Cta. nuevo formato Ajustado"/>
      <sheetName val="PAISES (SEGREGADA) Ajustado"/>
      <sheetName val="Cuadro - Balance nuevo Ajustado"/>
      <sheetName val="Balance excel control Ajustado"/>
      <sheetName val="Cuadro - EOAF NUEVO Ajustado"/>
      <sheetName val="seg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>
            <v>8413114.3641240615</v>
          </cell>
          <cell r="H4">
            <v>17179.393932121999</v>
          </cell>
          <cell r="N4">
            <v>1233115.9916958702</v>
          </cell>
        </row>
        <row r="5">
          <cell r="B5">
            <v>-4052645.098857</v>
          </cell>
          <cell r="H5">
            <v>-1.7141000000000001E-5</v>
          </cell>
          <cell r="N5">
            <v>-681998.49842462211</v>
          </cell>
        </row>
        <row r="6">
          <cell r="B6">
            <v>4360469.265267062</v>
          </cell>
          <cell r="H6">
            <v>17179.393914980999</v>
          </cell>
          <cell r="N6">
            <v>551117.49327124807</v>
          </cell>
        </row>
        <row r="7">
          <cell r="B7">
            <v>-620141.98666647845</v>
          </cell>
          <cell r="H7">
            <v>-1576.8817379996999</v>
          </cell>
          <cell r="N7">
            <v>-206783.50594831482</v>
          </cell>
        </row>
        <row r="8">
          <cell r="B8">
            <v>-436602.94038080028</v>
          </cell>
          <cell r="H8">
            <v>9.9999999999999991E-11</v>
          </cell>
          <cell r="N8">
            <v>-70129.039975549997</v>
          </cell>
        </row>
        <row r="9">
          <cell r="B9">
            <v>110858.8048822</v>
          </cell>
          <cell r="H9">
            <v>9.9999999999999991E-11</v>
          </cell>
          <cell r="N9">
            <v>24077.8227141159</v>
          </cell>
        </row>
        <row r="10">
          <cell r="B10">
            <v>-558199.62193526188</v>
          </cell>
          <cell r="H10">
            <v>-1917.2609016118001</v>
          </cell>
          <cell r="N10">
            <v>-142842.4004534003</v>
          </cell>
        </row>
        <row r="11">
          <cell r="B11">
            <v>263801.77076738363</v>
          </cell>
          <cell r="H11">
            <v>340.37916361190003</v>
          </cell>
          <cell r="N11">
            <v>-17889.8882334804</v>
          </cell>
        </row>
        <row r="12">
          <cell r="B12">
            <v>-772159.25852934306</v>
          </cell>
          <cell r="H12">
            <v>3E-10</v>
          </cell>
          <cell r="N12">
            <v>-22618.4778246122</v>
          </cell>
        </row>
        <row r="13">
          <cell r="B13">
            <v>2968168.0200712406</v>
          </cell>
          <cell r="H13">
            <v>15602.512176981598</v>
          </cell>
          <cell r="N13">
            <v>321715.5094983211</v>
          </cell>
        </row>
        <row r="29">
          <cell r="B29">
            <v>4017727.8019529791</v>
          </cell>
          <cell r="H29">
            <v>4361098.1351621831</v>
          </cell>
          <cell r="N29">
            <v>4802645.1001532432</v>
          </cell>
        </row>
        <row r="30">
          <cell r="B30">
            <v>-1214106.6095372068</v>
          </cell>
          <cell r="H30">
            <v>-1524426.1373947852</v>
          </cell>
          <cell r="N30">
            <v>-3118138.7551768525</v>
          </cell>
        </row>
        <row r="31">
          <cell r="B31">
            <v>2803621.1924157725</v>
          </cell>
          <cell r="H31">
            <v>2836671.9977673977</v>
          </cell>
          <cell r="N31">
            <v>1684506.3449763907</v>
          </cell>
        </row>
        <row r="32">
          <cell r="B32">
            <v>-646961.06712267199</v>
          </cell>
          <cell r="H32">
            <v>-893744.22361082269</v>
          </cell>
          <cell r="N32">
            <v>-325582.98863593134</v>
          </cell>
        </row>
        <row r="33">
          <cell r="B33">
            <v>-499129.53851395735</v>
          </cell>
          <cell r="H33">
            <v>-720078.64404981863</v>
          </cell>
          <cell r="N33">
            <v>-272269.67494647991</v>
          </cell>
        </row>
        <row r="34">
          <cell r="B34">
            <v>247613.55253265449</v>
          </cell>
          <cell r="H34">
            <v>219966.77579894659</v>
          </cell>
          <cell r="N34">
            <v>573.90393783740001</v>
          </cell>
        </row>
        <row r="35">
          <cell r="B35">
            <v>-548669.46006828279</v>
          </cell>
          <cell r="H35">
            <v>-515811.58649832004</v>
          </cell>
          <cell r="N35">
            <v>-260417.90307106613</v>
          </cell>
        </row>
        <row r="36">
          <cell r="B36">
            <v>153224.3789269136</v>
          </cell>
          <cell r="H36">
            <v>122179.2311383694</v>
          </cell>
          <cell r="N36">
            <v>206530.6854437773</v>
          </cell>
        </row>
        <row r="37">
          <cell r="B37">
            <v>-189316.40969548869</v>
          </cell>
          <cell r="H37">
            <v>-503559.82911619759</v>
          </cell>
          <cell r="N37">
            <v>-5633.5478021673998</v>
          </cell>
        </row>
        <row r="38">
          <cell r="B38">
            <v>1967343.7155976116</v>
          </cell>
          <cell r="H38">
            <v>1439367.9450403776</v>
          </cell>
          <cell r="N38">
            <v>1353289.8085382918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1898-C755-4DFE-8CD7-0091777896C5}">
  <sheetPr>
    <tabColor rgb="FF339933"/>
    <pageSetUpPr fitToPage="1"/>
  </sheetPr>
  <dimension ref="A5:CY97"/>
  <sheetViews>
    <sheetView showGridLines="0" zoomScale="85" zoomScaleNormal="85" workbookViewId="0"/>
  </sheetViews>
  <sheetFormatPr baseColWidth="10" defaultColWidth="11.1796875" defaultRowHeight="13" x14ac:dyDescent="0.3"/>
  <cols>
    <col min="1" max="1" width="1.1796875" style="200" bestFit="1" customWidth="1"/>
    <col min="2" max="2" width="3" style="198" bestFit="1" customWidth="1"/>
    <col min="3" max="3" width="75.81640625" style="200" bestFit="1" customWidth="1"/>
    <col min="4" max="6" width="11.453125" style="199" customWidth="1"/>
    <col min="7" max="239" width="11.1796875" style="200"/>
    <col min="240" max="241" width="11.1796875" style="200" customWidth="1"/>
    <col min="242" max="242" width="81" style="200" bestFit="1" customWidth="1"/>
    <col min="243" max="243" width="13.1796875" style="200" customWidth="1"/>
    <col min="244" max="246" width="12.1796875" style="200" customWidth="1"/>
    <col min="247" max="495" width="11.1796875" style="200"/>
    <col min="496" max="497" width="11.1796875" style="200" customWidth="1"/>
    <col min="498" max="498" width="81" style="200" bestFit="1" customWidth="1"/>
    <col min="499" max="499" width="13.1796875" style="200" customWidth="1"/>
    <col min="500" max="502" width="12.1796875" style="200" customWidth="1"/>
    <col min="503" max="751" width="11.1796875" style="200"/>
    <col min="752" max="753" width="11.1796875" style="200" customWidth="1"/>
    <col min="754" max="754" width="81" style="200" bestFit="1" customWidth="1"/>
    <col min="755" max="755" width="13.1796875" style="200" customWidth="1"/>
    <col min="756" max="758" width="12.1796875" style="200" customWidth="1"/>
    <col min="759" max="1007" width="11.1796875" style="200"/>
    <col min="1008" max="1009" width="11.1796875" style="200" customWidth="1"/>
    <col min="1010" max="1010" width="81" style="200" bestFit="1" customWidth="1"/>
    <col min="1011" max="1011" width="13.1796875" style="200" customWidth="1"/>
    <col min="1012" max="1014" width="12.1796875" style="200" customWidth="1"/>
    <col min="1015" max="1263" width="11.1796875" style="200"/>
    <col min="1264" max="1265" width="11.1796875" style="200" customWidth="1"/>
    <col min="1266" max="1266" width="81" style="200" bestFit="1" customWidth="1"/>
    <col min="1267" max="1267" width="13.1796875" style="200" customWidth="1"/>
    <col min="1268" max="1270" width="12.1796875" style="200" customWidth="1"/>
    <col min="1271" max="1519" width="11.1796875" style="200"/>
    <col min="1520" max="1521" width="11.1796875" style="200" customWidth="1"/>
    <col min="1522" max="1522" width="81" style="200" bestFit="1" customWidth="1"/>
    <col min="1523" max="1523" width="13.1796875" style="200" customWidth="1"/>
    <col min="1524" max="1526" width="12.1796875" style="200" customWidth="1"/>
    <col min="1527" max="1775" width="11.1796875" style="200"/>
    <col min="1776" max="1777" width="11.1796875" style="200" customWidth="1"/>
    <col min="1778" max="1778" width="81" style="200" bestFit="1" customWidth="1"/>
    <col min="1779" max="1779" width="13.1796875" style="200" customWidth="1"/>
    <col min="1780" max="1782" width="12.1796875" style="200" customWidth="1"/>
    <col min="1783" max="2031" width="11.1796875" style="200"/>
    <col min="2032" max="2033" width="11.1796875" style="200" customWidth="1"/>
    <col min="2034" max="2034" width="81" style="200" bestFit="1" customWidth="1"/>
    <col min="2035" max="2035" width="13.1796875" style="200" customWidth="1"/>
    <col min="2036" max="2038" width="12.1796875" style="200" customWidth="1"/>
    <col min="2039" max="2287" width="11.1796875" style="200"/>
    <col min="2288" max="2289" width="11.1796875" style="200" customWidth="1"/>
    <col min="2290" max="2290" width="81" style="200" bestFit="1" customWidth="1"/>
    <col min="2291" max="2291" width="13.1796875" style="200" customWidth="1"/>
    <col min="2292" max="2294" width="12.1796875" style="200" customWidth="1"/>
    <col min="2295" max="2543" width="11.1796875" style="200"/>
    <col min="2544" max="2545" width="11.1796875" style="200" customWidth="1"/>
    <col min="2546" max="2546" width="81" style="200" bestFit="1" customWidth="1"/>
    <col min="2547" max="2547" width="13.1796875" style="200" customWidth="1"/>
    <col min="2548" max="2550" width="12.1796875" style="200" customWidth="1"/>
    <col min="2551" max="2799" width="11.1796875" style="200"/>
    <col min="2800" max="2801" width="11.1796875" style="200" customWidth="1"/>
    <col min="2802" max="2802" width="81" style="200" bestFit="1" customWidth="1"/>
    <col min="2803" max="2803" width="13.1796875" style="200" customWidth="1"/>
    <col min="2804" max="2806" width="12.1796875" style="200" customWidth="1"/>
    <col min="2807" max="3055" width="11.1796875" style="200"/>
    <col min="3056" max="3057" width="11.1796875" style="200" customWidth="1"/>
    <col min="3058" max="3058" width="81" style="200" bestFit="1" customWidth="1"/>
    <col min="3059" max="3059" width="13.1796875" style="200" customWidth="1"/>
    <col min="3060" max="3062" width="12.1796875" style="200" customWidth="1"/>
    <col min="3063" max="3311" width="11.1796875" style="200"/>
    <col min="3312" max="3313" width="11.1796875" style="200" customWidth="1"/>
    <col min="3314" max="3314" width="81" style="200" bestFit="1" customWidth="1"/>
    <col min="3315" max="3315" width="13.1796875" style="200" customWidth="1"/>
    <col min="3316" max="3318" width="12.1796875" style="200" customWidth="1"/>
    <col min="3319" max="3567" width="11.1796875" style="200"/>
    <col min="3568" max="3569" width="11.1796875" style="200" customWidth="1"/>
    <col min="3570" max="3570" width="81" style="200" bestFit="1" customWidth="1"/>
    <col min="3571" max="3571" width="13.1796875" style="200" customWidth="1"/>
    <col min="3572" max="3574" width="12.1796875" style="200" customWidth="1"/>
    <col min="3575" max="3823" width="11.1796875" style="200"/>
    <col min="3824" max="3825" width="11.1796875" style="200" customWidth="1"/>
    <col min="3826" max="3826" width="81" style="200" bestFit="1" customWidth="1"/>
    <col min="3827" max="3827" width="13.1796875" style="200" customWidth="1"/>
    <col min="3828" max="3830" width="12.1796875" style="200" customWidth="1"/>
    <col min="3831" max="4079" width="11.1796875" style="200"/>
    <col min="4080" max="4081" width="11.1796875" style="200" customWidth="1"/>
    <col min="4082" max="4082" width="81" style="200" bestFit="1" customWidth="1"/>
    <col min="4083" max="4083" width="13.1796875" style="200" customWidth="1"/>
    <col min="4084" max="4086" width="12.1796875" style="200" customWidth="1"/>
    <col min="4087" max="4335" width="11.1796875" style="200"/>
    <col min="4336" max="4337" width="11.1796875" style="200" customWidth="1"/>
    <col min="4338" max="4338" width="81" style="200" bestFit="1" customWidth="1"/>
    <col min="4339" max="4339" width="13.1796875" style="200" customWidth="1"/>
    <col min="4340" max="4342" width="12.1796875" style="200" customWidth="1"/>
    <col min="4343" max="4591" width="11.1796875" style="200"/>
    <col min="4592" max="4593" width="11.1796875" style="200" customWidth="1"/>
    <col min="4594" max="4594" width="81" style="200" bestFit="1" customWidth="1"/>
    <col min="4595" max="4595" width="13.1796875" style="200" customWidth="1"/>
    <col min="4596" max="4598" width="12.1796875" style="200" customWidth="1"/>
    <col min="4599" max="4847" width="11.1796875" style="200"/>
    <col min="4848" max="4849" width="11.1796875" style="200" customWidth="1"/>
    <col min="4850" max="4850" width="81" style="200" bestFit="1" customWidth="1"/>
    <col min="4851" max="4851" width="13.1796875" style="200" customWidth="1"/>
    <col min="4852" max="4854" width="12.1796875" style="200" customWidth="1"/>
    <col min="4855" max="5103" width="11.1796875" style="200"/>
    <col min="5104" max="5105" width="11.1796875" style="200" customWidth="1"/>
    <col min="5106" max="5106" width="81" style="200" bestFit="1" customWidth="1"/>
    <col min="5107" max="5107" width="13.1796875" style="200" customWidth="1"/>
    <col min="5108" max="5110" width="12.1796875" style="200" customWidth="1"/>
    <col min="5111" max="5359" width="11.1796875" style="200"/>
    <col min="5360" max="5361" width="11.1796875" style="200" customWidth="1"/>
    <col min="5362" max="5362" width="81" style="200" bestFit="1" customWidth="1"/>
    <col min="5363" max="5363" width="13.1796875" style="200" customWidth="1"/>
    <col min="5364" max="5366" width="12.1796875" style="200" customWidth="1"/>
    <col min="5367" max="5615" width="11.1796875" style="200"/>
    <col min="5616" max="5617" width="11.1796875" style="200" customWidth="1"/>
    <col min="5618" max="5618" width="81" style="200" bestFit="1" customWidth="1"/>
    <col min="5619" max="5619" width="13.1796875" style="200" customWidth="1"/>
    <col min="5620" max="5622" width="12.1796875" style="200" customWidth="1"/>
    <col min="5623" max="5871" width="11.1796875" style="200"/>
    <col min="5872" max="5873" width="11.1796875" style="200" customWidth="1"/>
    <col min="5874" max="5874" width="81" style="200" bestFit="1" customWidth="1"/>
    <col min="5875" max="5875" width="13.1796875" style="200" customWidth="1"/>
    <col min="5876" max="5878" width="12.1796875" style="200" customWidth="1"/>
    <col min="5879" max="6127" width="11.1796875" style="200"/>
    <col min="6128" max="6129" width="11.1796875" style="200" customWidth="1"/>
    <col min="6130" max="6130" width="81" style="200" bestFit="1" customWidth="1"/>
    <col min="6131" max="6131" width="13.1796875" style="200" customWidth="1"/>
    <col min="6132" max="6134" width="12.1796875" style="200" customWidth="1"/>
    <col min="6135" max="6383" width="11.1796875" style="200"/>
    <col min="6384" max="6385" width="11.1796875" style="200" customWidth="1"/>
    <col min="6386" max="6386" width="81" style="200" bestFit="1" customWidth="1"/>
    <col min="6387" max="6387" width="13.1796875" style="200" customWidth="1"/>
    <col min="6388" max="6390" width="12.1796875" style="200" customWidth="1"/>
    <col min="6391" max="6639" width="11.1796875" style="200"/>
    <col min="6640" max="6641" width="11.1796875" style="200" customWidth="1"/>
    <col min="6642" max="6642" width="81" style="200" bestFit="1" customWidth="1"/>
    <col min="6643" max="6643" width="13.1796875" style="200" customWidth="1"/>
    <col min="6644" max="6646" width="12.1796875" style="200" customWidth="1"/>
    <col min="6647" max="6895" width="11.1796875" style="200"/>
    <col min="6896" max="6897" width="11.1796875" style="200" customWidth="1"/>
    <col min="6898" max="6898" width="81" style="200" bestFit="1" customWidth="1"/>
    <col min="6899" max="6899" width="13.1796875" style="200" customWidth="1"/>
    <col min="6900" max="6902" width="12.1796875" style="200" customWidth="1"/>
    <col min="6903" max="7151" width="11.1796875" style="200"/>
    <col min="7152" max="7153" width="11.1796875" style="200" customWidth="1"/>
    <col min="7154" max="7154" width="81" style="200" bestFit="1" customWidth="1"/>
    <col min="7155" max="7155" width="13.1796875" style="200" customWidth="1"/>
    <col min="7156" max="7158" width="12.1796875" style="200" customWidth="1"/>
    <col min="7159" max="7407" width="11.1796875" style="200"/>
    <col min="7408" max="7409" width="11.1796875" style="200" customWidth="1"/>
    <col min="7410" max="7410" width="81" style="200" bestFit="1" customWidth="1"/>
    <col min="7411" max="7411" width="13.1796875" style="200" customWidth="1"/>
    <col min="7412" max="7414" width="12.1796875" style="200" customWidth="1"/>
    <col min="7415" max="7663" width="11.1796875" style="200"/>
    <col min="7664" max="7665" width="11.1796875" style="200" customWidth="1"/>
    <col min="7666" max="7666" width="81" style="200" bestFit="1" customWidth="1"/>
    <col min="7667" max="7667" width="13.1796875" style="200" customWidth="1"/>
    <col min="7668" max="7670" width="12.1796875" style="200" customWidth="1"/>
    <col min="7671" max="7919" width="11.1796875" style="200"/>
    <col min="7920" max="7921" width="11.1796875" style="200" customWidth="1"/>
    <col min="7922" max="7922" width="81" style="200" bestFit="1" customWidth="1"/>
    <col min="7923" max="7923" width="13.1796875" style="200" customWidth="1"/>
    <col min="7924" max="7926" width="12.1796875" style="200" customWidth="1"/>
    <col min="7927" max="8175" width="11.1796875" style="200"/>
    <col min="8176" max="8177" width="11.1796875" style="200" customWidth="1"/>
    <col min="8178" max="8178" width="81" style="200" bestFit="1" customWidth="1"/>
    <col min="8179" max="8179" width="13.1796875" style="200" customWidth="1"/>
    <col min="8180" max="8182" width="12.1796875" style="200" customWidth="1"/>
    <col min="8183" max="8431" width="11.1796875" style="200"/>
    <col min="8432" max="8433" width="11.1796875" style="200" customWidth="1"/>
    <col min="8434" max="8434" width="81" style="200" bestFit="1" customWidth="1"/>
    <col min="8435" max="8435" width="13.1796875" style="200" customWidth="1"/>
    <col min="8436" max="8438" width="12.1796875" style="200" customWidth="1"/>
    <col min="8439" max="8687" width="11.1796875" style="200"/>
    <col min="8688" max="8689" width="11.1796875" style="200" customWidth="1"/>
    <col min="8690" max="8690" width="81" style="200" bestFit="1" customWidth="1"/>
    <col min="8691" max="8691" width="13.1796875" style="200" customWidth="1"/>
    <col min="8692" max="8694" width="12.1796875" style="200" customWidth="1"/>
    <col min="8695" max="8943" width="11.1796875" style="200"/>
    <col min="8944" max="8945" width="11.1796875" style="200" customWidth="1"/>
    <col min="8946" max="8946" width="81" style="200" bestFit="1" customWidth="1"/>
    <col min="8947" max="8947" width="13.1796875" style="200" customWidth="1"/>
    <col min="8948" max="8950" width="12.1796875" style="200" customWidth="1"/>
    <col min="8951" max="9199" width="11.1796875" style="200"/>
    <col min="9200" max="9201" width="11.1796875" style="200" customWidth="1"/>
    <col min="9202" max="9202" width="81" style="200" bestFit="1" customWidth="1"/>
    <col min="9203" max="9203" width="13.1796875" style="200" customWidth="1"/>
    <col min="9204" max="9206" width="12.1796875" style="200" customWidth="1"/>
    <col min="9207" max="9455" width="11.1796875" style="200"/>
    <col min="9456" max="9457" width="11.1796875" style="200" customWidth="1"/>
    <col min="9458" max="9458" width="81" style="200" bestFit="1" customWidth="1"/>
    <col min="9459" max="9459" width="13.1796875" style="200" customWidth="1"/>
    <col min="9460" max="9462" width="12.1796875" style="200" customWidth="1"/>
    <col min="9463" max="9711" width="11.1796875" style="200"/>
    <col min="9712" max="9713" width="11.1796875" style="200" customWidth="1"/>
    <col min="9714" max="9714" width="81" style="200" bestFit="1" customWidth="1"/>
    <col min="9715" max="9715" width="13.1796875" style="200" customWidth="1"/>
    <col min="9716" max="9718" width="12.1796875" style="200" customWidth="1"/>
    <col min="9719" max="9967" width="11.1796875" style="200"/>
    <col min="9968" max="9969" width="11.1796875" style="200" customWidth="1"/>
    <col min="9970" max="9970" width="81" style="200" bestFit="1" customWidth="1"/>
    <col min="9971" max="9971" width="13.1796875" style="200" customWidth="1"/>
    <col min="9972" max="9974" width="12.1796875" style="200" customWidth="1"/>
    <col min="9975" max="10223" width="11.1796875" style="200"/>
    <col min="10224" max="10225" width="11.1796875" style="200" customWidth="1"/>
    <col min="10226" max="10226" width="81" style="200" bestFit="1" customWidth="1"/>
    <col min="10227" max="10227" width="13.1796875" style="200" customWidth="1"/>
    <col min="10228" max="10230" width="12.1796875" style="200" customWidth="1"/>
    <col min="10231" max="10479" width="11.1796875" style="200"/>
    <col min="10480" max="10481" width="11.1796875" style="200" customWidth="1"/>
    <col min="10482" max="10482" width="81" style="200" bestFit="1" customWidth="1"/>
    <col min="10483" max="10483" width="13.1796875" style="200" customWidth="1"/>
    <col min="10484" max="10486" width="12.1796875" style="200" customWidth="1"/>
    <col min="10487" max="10735" width="11.1796875" style="200"/>
    <col min="10736" max="10737" width="11.1796875" style="200" customWidth="1"/>
    <col min="10738" max="10738" width="81" style="200" bestFit="1" customWidth="1"/>
    <col min="10739" max="10739" width="13.1796875" style="200" customWidth="1"/>
    <col min="10740" max="10742" width="12.1796875" style="200" customWidth="1"/>
    <col min="10743" max="10991" width="11.1796875" style="200"/>
    <col min="10992" max="10993" width="11.1796875" style="200" customWidth="1"/>
    <col min="10994" max="10994" width="81" style="200" bestFit="1" customWidth="1"/>
    <col min="10995" max="10995" width="13.1796875" style="200" customWidth="1"/>
    <col min="10996" max="10998" width="12.1796875" style="200" customWidth="1"/>
    <col min="10999" max="11247" width="11.1796875" style="200"/>
    <col min="11248" max="11249" width="11.1796875" style="200" customWidth="1"/>
    <col min="11250" max="11250" width="81" style="200" bestFit="1" customWidth="1"/>
    <col min="11251" max="11251" width="13.1796875" style="200" customWidth="1"/>
    <col min="11252" max="11254" width="12.1796875" style="200" customWidth="1"/>
    <col min="11255" max="11503" width="11.1796875" style="200"/>
    <col min="11504" max="11505" width="11.1796875" style="200" customWidth="1"/>
    <col min="11506" max="11506" width="81" style="200" bestFit="1" customWidth="1"/>
    <col min="11507" max="11507" width="13.1796875" style="200" customWidth="1"/>
    <col min="11508" max="11510" width="12.1796875" style="200" customWidth="1"/>
    <col min="11511" max="11759" width="11.1796875" style="200"/>
    <col min="11760" max="11761" width="11.1796875" style="200" customWidth="1"/>
    <col min="11762" max="11762" width="81" style="200" bestFit="1" customWidth="1"/>
    <col min="11763" max="11763" width="13.1796875" style="200" customWidth="1"/>
    <col min="11764" max="11766" width="12.1796875" style="200" customWidth="1"/>
    <col min="11767" max="12015" width="11.1796875" style="200"/>
    <col min="12016" max="12017" width="11.1796875" style="200" customWidth="1"/>
    <col min="12018" max="12018" width="81" style="200" bestFit="1" customWidth="1"/>
    <col min="12019" max="12019" width="13.1796875" style="200" customWidth="1"/>
    <col min="12020" max="12022" width="12.1796875" style="200" customWidth="1"/>
    <col min="12023" max="12271" width="11.1796875" style="200"/>
    <col min="12272" max="12273" width="11.1796875" style="200" customWidth="1"/>
    <col min="12274" max="12274" width="81" style="200" bestFit="1" customWidth="1"/>
    <col min="12275" max="12275" width="13.1796875" style="200" customWidth="1"/>
    <col min="12276" max="12278" width="12.1796875" style="200" customWidth="1"/>
    <col min="12279" max="12527" width="11.1796875" style="200"/>
    <col min="12528" max="12529" width="11.1796875" style="200" customWidth="1"/>
    <col min="12530" max="12530" width="81" style="200" bestFit="1" customWidth="1"/>
    <col min="12531" max="12531" width="13.1796875" style="200" customWidth="1"/>
    <col min="12532" max="12534" width="12.1796875" style="200" customWidth="1"/>
    <col min="12535" max="12783" width="11.1796875" style="200"/>
    <col min="12784" max="12785" width="11.1796875" style="200" customWidth="1"/>
    <col min="12786" max="12786" width="81" style="200" bestFit="1" customWidth="1"/>
    <col min="12787" max="12787" width="13.1796875" style="200" customWidth="1"/>
    <col min="12788" max="12790" width="12.1796875" style="200" customWidth="1"/>
    <col min="12791" max="13039" width="11.1796875" style="200"/>
    <col min="13040" max="13041" width="11.1796875" style="200" customWidth="1"/>
    <col min="13042" max="13042" width="81" style="200" bestFit="1" customWidth="1"/>
    <col min="13043" max="13043" width="13.1796875" style="200" customWidth="1"/>
    <col min="13044" max="13046" width="12.1796875" style="200" customWidth="1"/>
    <col min="13047" max="13295" width="11.1796875" style="200"/>
    <col min="13296" max="13297" width="11.1796875" style="200" customWidth="1"/>
    <col min="13298" max="13298" width="81" style="200" bestFit="1" customWidth="1"/>
    <col min="13299" max="13299" width="13.1796875" style="200" customWidth="1"/>
    <col min="13300" max="13302" width="12.1796875" style="200" customWidth="1"/>
    <col min="13303" max="13551" width="11.1796875" style="200"/>
    <col min="13552" max="13553" width="11.1796875" style="200" customWidth="1"/>
    <col min="13554" max="13554" width="81" style="200" bestFit="1" customWidth="1"/>
    <col min="13555" max="13555" width="13.1796875" style="200" customWidth="1"/>
    <col min="13556" max="13558" width="12.1796875" style="200" customWidth="1"/>
    <col min="13559" max="13807" width="11.1796875" style="200"/>
    <col min="13808" max="13809" width="11.1796875" style="200" customWidth="1"/>
    <col min="13810" max="13810" width="81" style="200" bestFit="1" customWidth="1"/>
    <col min="13811" max="13811" width="13.1796875" style="200" customWidth="1"/>
    <col min="13812" max="13814" width="12.1796875" style="200" customWidth="1"/>
    <col min="13815" max="14063" width="11.1796875" style="200"/>
    <col min="14064" max="14065" width="11.1796875" style="200" customWidth="1"/>
    <col min="14066" max="14066" width="81" style="200" bestFit="1" customWidth="1"/>
    <col min="14067" max="14067" width="13.1796875" style="200" customWidth="1"/>
    <col min="14068" max="14070" width="12.1796875" style="200" customWidth="1"/>
    <col min="14071" max="14319" width="11.1796875" style="200"/>
    <col min="14320" max="14321" width="11.1796875" style="200" customWidth="1"/>
    <col min="14322" max="14322" width="81" style="200" bestFit="1" customWidth="1"/>
    <col min="14323" max="14323" width="13.1796875" style="200" customWidth="1"/>
    <col min="14324" max="14326" width="12.1796875" style="200" customWidth="1"/>
    <col min="14327" max="14575" width="11.1796875" style="200"/>
    <col min="14576" max="14577" width="11.1796875" style="200" customWidth="1"/>
    <col min="14578" max="14578" width="81" style="200" bestFit="1" customWidth="1"/>
    <col min="14579" max="14579" width="13.1796875" style="200" customWidth="1"/>
    <col min="14580" max="14582" width="12.1796875" style="200" customWidth="1"/>
    <col min="14583" max="14831" width="11.1796875" style="200"/>
    <col min="14832" max="14833" width="11.1796875" style="200" customWidth="1"/>
    <col min="14834" max="14834" width="81" style="200" bestFit="1" customWidth="1"/>
    <col min="14835" max="14835" width="13.1796875" style="200" customWidth="1"/>
    <col min="14836" max="14838" width="12.1796875" style="200" customWidth="1"/>
    <col min="14839" max="15087" width="11.1796875" style="200"/>
    <col min="15088" max="15089" width="11.1796875" style="200" customWidth="1"/>
    <col min="15090" max="15090" width="81" style="200" bestFit="1" customWidth="1"/>
    <col min="15091" max="15091" width="13.1796875" style="200" customWidth="1"/>
    <col min="15092" max="15094" width="12.1796875" style="200" customWidth="1"/>
    <col min="15095" max="15343" width="11.1796875" style="200"/>
    <col min="15344" max="15345" width="11.1796875" style="200" customWidth="1"/>
    <col min="15346" max="15346" width="81" style="200" bestFit="1" customWidth="1"/>
    <col min="15347" max="15347" width="13.1796875" style="200" customWidth="1"/>
    <col min="15348" max="15350" width="12.1796875" style="200" customWidth="1"/>
    <col min="15351" max="15599" width="11.1796875" style="200"/>
    <col min="15600" max="15601" width="11.1796875" style="200" customWidth="1"/>
    <col min="15602" max="15602" width="81" style="200" bestFit="1" customWidth="1"/>
    <col min="15603" max="15603" width="13.1796875" style="200" customWidth="1"/>
    <col min="15604" max="15606" width="12.1796875" style="200" customWidth="1"/>
    <col min="15607" max="15855" width="11.1796875" style="200"/>
    <col min="15856" max="15857" width="11.1796875" style="200" customWidth="1"/>
    <col min="15858" max="15858" width="81" style="200" bestFit="1" customWidth="1"/>
    <col min="15859" max="15859" width="13.1796875" style="200" customWidth="1"/>
    <col min="15860" max="15862" width="12.1796875" style="200" customWidth="1"/>
    <col min="15863" max="16111" width="11.1796875" style="200"/>
    <col min="16112" max="16113" width="11.1796875" style="200" customWidth="1"/>
    <col min="16114" max="16114" width="81" style="200" bestFit="1" customWidth="1"/>
    <col min="16115" max="16115" width="13.1796875" style="200" customWidth="1"/>
    <col min="16116" max="16118" width="12.1796875" style="200" customWidth="1"/>
    <col min="16119" max="16384" width="11.1796875" style="200"/>
  </cols>
  <sheetData>
    <row r="5" spans="2:6" s="195" customFormat="1" x14ac:dyDescent="0.3">
      <c r="B5" s="191"/>
      <c r="C5" s="179" t="s">
        <v>14</v>
      </c>
      <c r="D5" s="192"/>
      <c r="E5" s="193"/>
      <c r="F5" s="194"/>
    </row>
    <row r="6" spans="2:6" s="195" customFormat="1" x14ac:dyDescent="0.3">
      <c r="B6" s="196"/>
      <c r="C6" s="180" t="s">
        <v>109</v>
      </c>
      <c r="D6" s="192"/>
      <c r="E6" s="193"/>
      <c r="F6" s="194"/>
    </row>
    <row r="7" spans="2:6" s="195" customFormat="1" x14ac:dyDescent="0.3">
      <c r="B7" s="197"/>
      <c r="C7" s="179" t="s">
        <v>185</v>
      </c>
      <c r="D7" s="192"/>
      <c r="E7" s="193"/>
      <c r="F7" s="194"/>
    </row>
    <row r="8" spans="2:6" x14ac:dyDescent="0.3">
      <c r="C8" s="186"/>
    </row>
    <row r="9" spans="2:6" x14ac:dyDescent="0.3">
      <c r="D9" s="201"/>
      <c r="E9" s="201"/>
    </row>
    <row r="10" spans="2:6" x14ac:dyDescent="0.3">
      <c r="D10" s="201"/>
      <c r="E10" s="201"/>
      <c r="F10" s="231" t="s">
        <v>127</v>
      </c>
    </row>
    <row r="11" spans="2:6" x14ac:dyDescent="0.3">
      <c r="C11" s="228" t="s">
        <v>65</v>
      </c>
      <c r="D11" s="187" t="s">
        <v>128</v>
      </c>
      <c r="E11" s="187" t="s">
        <v>129</v>
      </c>
      <c r="F11" s="187" t="s">
        <v>15</v>
      </c>
    </row>
    <row r="12" spans="2:6" x14ac:dyDescent="0.3">
      <c r="C12" s="203"/>
      <c r="D12" s="232">
        <v>2026</v>
      </c>
      <c r="E12" s="232">
        <v>2025</v>
      </c>
      <c r="F12" s="187"/>
    </row>
    <row r="13" spans="2:6" x14ac:dyDescent="0.3">
      <c r="C13" s="204"/>
      <c r="D13" s="205"/>
      <c r="E13" s="205"/>
      <c r="F13" s="205"/>
    </row>
    <row r="14" spans="2:6" x14ac:dyDescent="0.3">
      <c r="C14" s="188" t="s">
        <v>42</v>
      </c>
      <c r="D14" s="189">
        <v>144507.15083170528</v>
      </c>
      <c r="E14" s="189">
        <v>135981.18423429024</v>
      </c>
      <c r="F14" s="190">
        <v>8525.9665974150412</v>
      </c>
    </row>
    <row r="15" spans="2:6" x14ac:dyDescent="0.3">
      <c r="C15" s="206" t="s">
        <v>43</v>
      </c>
      <c r="D15" s="207">
        <v>28673.316508679589</v>
      </c>
      <c r="E15" s="207">
        <v>22240.148527111436</v>
      </c>
      <c r="F15" s="208">
        <v>6433.1679815681528</v>
      </c>
    </row>
    <row r="16" spans="2:6" x14ac:dyDescent="0.3">
      <c r="C16" s="209" t="s">
        <v>70</v>
      </c>
      <c r="D16" s="210">
        <v>8565.2709374652623</v>
      </c>
      <c r="E16" s="210">
        <v>8389.1879136322405</v>
      </c>
      <c r="F16" s="208">
        <v>176.0830238330218</v>
      </c>
    </row>
    <row r="17" spans="1:103" x14ac:dyDescent="0.3">
      <c r="C17" s="209" t="s">
        <v>71</v>
      </c>
      <c r="D17" s="210">
        <v>20108.045571214327</v>
      </c>
      <c r="E17" s="210">
        <v>13850.960613479197</v>
      </c>
      <c r="F17" s="208">
        <v>6257.0849577351291</v>
      </c>
    </row>
    <row r="18" spans="1:103" x14ac:dyDescent="0.3">
      <c r="C18" s="206" t="s">
        <v>44</v>
      </c>
      <c r="D18" s="207">
        <v>437.4126847087</v>
      </c>
      <c r="E18" s="207">
        <v>439.99396128650005</v>
      </c>
      <c r="F18" s="208">
        <v>-2.5812765778000539</v>
      </c>
    </row>
    <row r="19" spans="1:103" x14ac:dyDescent="0.3">
      <c r="C19" s="206" t="s">
        <v>45</v>
      </c>
      <c r="D19" s="207">
        <v>98589.245167857822</v>
      </c>
      <c r="E19" s="207">
        <v>93842.033899478876</v>
      </c>
      <c r="F19" s="208">
        <v>4747.2112683789455</v>
      </c>
    </row>
    <row r="20" spans="1:103" x14ac:dyDescent="0.3">
      <c r="C20" s="209" t="s">
        <v>72</v>
      </c>
      <c r="D20" s="210">
        <v>84246</v>
      </c>
      <c r="E20" s="210">
        <v>80444.845683749387</v>
      </c>
      <c r="F20" s="208">
        <v>3801.8742600604019</v>
      </c>
    </row>
    <row r="21" spans="1:103" x14ac:dyDescent="0.3">
      <c r="C21" s="209" t="s">
        <v>73</v>
      </c>
      <c r="D21" s="210">
        <v>14342.525224048031</v>
      </c>
      <c r="E21" s="210">
        <v>13397.188215729486</v>
      </c>
      <c r="F21" s="208">
        <v>945.33700831854549</v>
      </c>
    </row>
    <row r="22" spans="1:103" x14ac:dyDescent="0.3">
      <c r="C22" s="206" t="s">
        <v>74</v>
      </c>
      <c r="D22" s="211">
        <v>2661.8564090005898</v>
      </c>
      <c r="E22" s="211">
        <v>2419.7850408753575</v>
      </c>
      <c r="F22" s="208">
        <v>242.07136812523231</v>
      </c>
    </row>
    <row r="23" spans="1:103" x14ac:dyDescent="0.3">
      <c r="C23" s="206" t="s">
        <v>46</v>
      </c>
      <c r="D23" s="207">
        <v>6377.9267733537354</v>
      </c>
      <c r="E23" s="207">
        <v>10196.645334962079</v>
      </c>
      <c r="F23" s="208">
        <v>-3818.7185616083434</v>
      </c>
    </row>
    <row r="24" spans="1:103" x14ac:dyDescent="0.3">
      <c r="C24" s="209" t="s">
        <v>75</v>
      </c>
      <c r="D24" s="210">
        <v>1611.9756775155888</v>
      </c>
      <c r="E24" s="210">
        <v>1497.2492263672884</v>
      </c>
      <c r="F24" s="208">
        <v>114.72645114830038</v>
      </c>
    </row>
    <row r="25" spans="1:103" x14ac:dyDescent="0.3">
      <c r="C25" s="209" t="s">
        <v>76</v>
      </c>
      <c r="D25" s="210">
        <v>46.755014093316298</v>
      </c>
      <c r="E25" s="210">
        <v>43.120360833140005</v>
      </c>
      <c r="F25" s="208">
        <v>3.6346532601762931</v>
      </c>
    </row>
    <row r="26" spans="1:103" x14ac:dyDescent="0.3">
      <c r="C26" s="209" t="s">
        <v>77</v>
      </c>
      <c r="D26" s="210">
        <v>3212.4686036518947</v>
      </c>
      <c r="E26" s="210">
        <v>7268.1348559587323</v>
      </c>
      <c r="F26" s="208">
        <v>-4055.6662523068376</v>
      </c>
    </row>
    <row r="27" spans="1:103" x14ac:dyDescent="0.3">
      <c r="C27" s="209" t="s">
        <v>68</v>
      </c>
      <c r="D27" s="210">
        <v>1506.7274780929356</v>
      </c>
      <c r="E27" s="210">
        <v>1388.1408918029176</v>
      </c>
      <c r="F27" s="208">
        <v>118.58658629001798</v>
      </c>
    </row>
    <row r="28" spans="1:103" x14ac:dyDescent="0.3">
      <c r="C28" s="206" t="s">
        <v>67</v>
      </c>
      <c r="D28" s="211">
        <v>5609</v>
      </c>
      <c r="E28" s="211">
        <v>4759.0948625403262</v>
      </c>
      <c r="F28" s="208">
        <v>849.23036659748414</v>
      </c>
    </row>
    <row r="29" spans="1:103" x14ac:dyDescent="0.3">
      <c r="C29" s="206" t="s">
        <v>48</v>
      </c>
      <c r="D29" s="211">
        <v>404.12761694337468</v>
      </c>
      <c r="E29" s="211">
        <v>395.17653277419635</v>
      </c>
      <c r="F29" s="208">
        <v>8.9510841691783298</v>
      </c>
    </row>
    <row r="30" spans="1:103" x14ac:dyDescent="0.3">
      <c r="C30" s="206" t="s">
        <v>47</v>
      </c>
      <c r="D30" s="211">
        <v>1754.9404420236403</v>
      </c>
      <c r="E30" s="211">
        <v>1688.3060752614374</v>
      </c>
      <c r="F30" s="208">
        <v>66.634366762202944</v>
      </c>
    </row>
    <row r="31" spans="1:103" s="214" customFormat="1" x14ac:dyDescent="0.3">
      <c r="A31" s="200"/>
      <c r="B31" s="198"/>
      <c r="C31" s="212"/>
      <c r="D31" s="213"/>
      <c r="E31" s="213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</row>
    <row r="32" spans="1:103" x14ac:dyDescent="0.3">
      <c r="C32" s="206"/>
      <c r="D32" s="215"/>
      <c r="E32" s="215"/>
      <c r="F32" s="216" t="s">
        <v>130</v>
      </c>
    </row>
    <row r="33" spans="1:103" x14ac:dyDescent="0.3">
      <c r="C33" s="188" t="s">
        <v>131</v>
      </c>
      <c r="D33" s="189">
        <v>20595</v>
      </c>
      <c r="E33" s="189">
        <v>24781</v>
      </c>
      <c r="F33" s="190">
        <v>-4186.0766515896721</v>
      </c>
    </row>
    <row r="34" spans="1:103" x14ac:dyDescent="0.3">
      <c r="C34" s="206" t="s">
        <v>142</v>
      </c>
      <c r="D34" s="211">
        <v>-1.3574999999999999E-9</v>
      </c>
      <c r="E34" s="211">
        <v>3541.3222130933646</v>
      </c>
      <c r="F34" s="217">
        <v>-3541.322213094722</v>
      </c>
    </row>
    <row r="35" spans="1:103" x14ac:dyDescent="0.3">
      <c r="C35" s="206" t="s">
        <v>143</v>
      </c>
      <c r="D35" s="211">
        <v>405.46341591814701</v>
      </c>
      <c r="E35" s="211">
        <v>433.87403985309896</v>
      </c>
      <c r="F35" s="217">
        <v>-28.410623934951957</v>
      </c>
    </row>
    <row r="36" spans="1:103" x14ac:dyDescent="0.3">
      <c r="C36" s="206" t="s">
        <v>144</v>
      </c>
      <c r="D36" s="211">
        <v>2831</v>
      </c>
      <c r="E36" s="211">
        <v>2363.5142919694931</v>
      </c>
      <c r="F36" s="217">
        <v>465.68618082298008</v>
      </c>
    </row>
    <row r="37" spans="1:103" x14ac:dyDescent="0.3">
      <c r="C37" s="206" t="s">
        <v>145</v>
      </c>
      <c r="D37" s="218">
        <v>10405.183322023535</v>
      </c>
      <c r="E37" s="218">
        <v>12095.093216693836</v>
      </c>
      <c r="F37" s="217">
        <v>-1689.9098946703016</v>
      </c>
    </row>
    <row r="38" spans="1:103" x14ac:dyDescent="0.3">
      <c r="C38" s="209" t="s">
        <v>146</v>
      </c>
      <c r="D38" s="210">
        <v>944.39832029186323</v>
      </c>
      <c r="E38" s="210">
        <v>1027.1293701079076</v>
      </c>
      <c r="F38" s="219">
        <v>-82.731049816044333</v>
      </c>
    </row>
    <row r="39" spans="1:103" x14ac:dyDescent="0.3">
      <c r="C39" s="209" t="s">
        <v>147</v>
      </c>
      <c r="D39" s="210">
        <v>786.56578353356133</v>
      </c>
      <c r="E39" s="210">
        <v>784.30869157307541</v>
      </c>
      <c r="F39" s="219">
        <v>2.2570919604859228</v>
      </c>
    </row>
    <row r="40" spans="1:103" x14ac:dyDescent="0.3">
      <c r="C40" s="209" t="s">
        <v>148</v>
      </c>
      <c r="D40" s="210">
        <v>8674.21921819811</v>
      </c>
      <c r="E40" s="210">
        <v>10283.655155012853</v>
      </c>
      <c r="F40" s="219">
        <v>-1609.4359368147434</v>
      </c>
    </row>
    <row r="41" spans="1:103" ht="12" customHeight="1" x14ac:dyDescent="0.3">
      <c r="C41" s="206" t="s">
        <v>149</v>
      </c>
      <c r="D41" s="218">
        <v>3288.9571075662575</v>
      </c>
      <c r="E41" s="218">
        <v>2677.0219943424613</v>
      </c>
      <c r="F41" s="217">
        <v>611.93511322379618</v>
      </c>
    </row>
    <row r="42" spans="1:103" x14ac:dyDescent="0.3">
      <c r="C42" s="209" t="s">
        <v>150</v>
      </c>
      <c r="D42" s="210">
        <v>2943.683693060842</v>
      </c>
      <c r="E42" s="210">
        <v>2432.8042528273331</v>
      </c>
      <c r="F42" s="219">
        <v>510.87944023350883</v>
      </c>
    </row>
    <row r="43" spans="1:103" x14ac:dyDescent="0.3">
      <c r="C43" s="209" t="s">
        <v>68</v>
      </c>
      <c r="D43" s="210">
        <v>345.27341450541553</v>
      </c>
      <c r="E43" s="210">
        <v>244.21774151512804</v>
      </c>
      <c r="F43" s="219">
        <v>101.05567299028749</v>
      </c>
    </row>
    <row r="44" spans="1:103" x14ac:dyDescent="0.3">
      <c r="C44" s="206" t="s">
        <v>151</v>
      </c>
      <c r="D44" s="211">
        <v>3665.4997505751526</v>
      </c>
      <c r="E44" s="211">
        <v>3669.5549645116275</v>
      </c>
      <c r="F44" s="217">
        <v>-4.0552139364749564</v>
      </c>
    </row>
    <row r="45" spans="1:103" s="214" customFormat="1" x14ac:dyDescent="0.3">
      <c r="A45" s="200"/>
      <c r="B45" s="198"/>
      <c r="C45" s="220"/>
      <c r="D45" s="220"/>
      <c r="E45" s="22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200"/>
      <c r="CP45" s="200"/>
      <c r="CQ45" s="200"/>
      <c r="CR45" s="200"/>
      <c r="CS45" s="200"/>
      <c r="CT45" s="200"/>
      <c r="CU45" s="200"/>
      <c r="CV45" s="200"/>
      <c r="CW45" s="200"/>
      <c r="CX45" s="200"/>
      <c r="CY45" s="200"/>
    </row>
    <row r="46" spans="1:103" x14ac:dyDescent="0.3">
      <c r="C46" s="206"/>
      <c r="D46" s="216"/>
      <c r="E46" s="216"/>
      <c r="F46" s="216" t="s">
        <v>130</v>
      </c>
    </row>
    <row r="47" spans="1:103" x14ac:dyDescent="0.3">
      <c r="C47" s="229" t="s">
        <v>132</v>
      </c>
      <c r="D47" s="230">
        <v>165102</v>
      </c>
      <c r="E47" s="230">
        <v>160761.56495475411</v>
      </c>
      <c r="F47" s="230">
        <v>4339.8899458253691</v>
      </c>
      <c r="G47" s="205"/>
    </row>
    <row r="48" spans="1:103" x14ac:dyDescent="0.3">
      <c r="C48" s="221"/>
      <c r="D48" s="222"/>
      <c r="E48" s="222"/>
      <c r="F48" s="222"/>
    </row>
    <row r="49" spans="2:103" x14ac:dyDescent="0.3">
      <c r="C49" s="202" t="s">
        <v>133</v>
      </c>
      <c r="D49" s="187" t="s">
        <v>128</v>
      </c>
      <c r="E49" s="187" t="s">
        <v>134</v>
      </c>
      <c r="F49" s="187" t="s">
        <v>15</v>
      </c>
    </row>
    <row r="50" spans="2:103" x14ac:dyDescent="0.3">
      <c r="C50" s="204"/>
      <c r="D50" s="232">
        <v>2026</v>
      </c>
      <c r="E50" s="232">
        <v>2025</v>
      </c>
      <c r="F50" s="187"/>
    </row>
    <row r="51" spans="2:103" x14ac:dyDescent="0.3">
      <c r="C51" s="188" t="s">
        <v>135</v>
      </c>
      <c r="D51" s="236">
        <v>62445.515147301739</v>
      </c>
      <c r="E51" s="236">
        <v>63419.165181289085</v>
      </c>
      <c r="F51" s="237">
        <v>-973.65003398734552</v>
      </c>
    </row>
    <row r="52" spans="2:103" x14ac:dyDescent="0.3">
      <c r="C52" s="204" t="s">
        <v>152</v>
      </c>
      <c r="D52" s="207">
        <v>50850.037588072155</v>
      </c>
      <c r="E52" s="207">
        <v>50068.065410726304</v>
      </c>
      <c r="F52" s="208">
        <v>781.97217734585138</v>
      </c>
    </row>
    <row r="53" spans="2:103" x14ac:dyDescent="0.3">
      <c r="C53" s="209" t="s">
        <v>153</v>
      </c>
      <c r="D53" s="238">
        <v>5068.3842024998512</v>
      </c>
      <c r="E53" s="238">
        <v>5010.9205327998516</v>
      </c>
      <c r="F53" s="216">
        <v>57.463669699999627</v>
      </c>
    </row>
    <row r="54" spans="2:103" x14ac:dyDescent="0.3">
      <c r="C54" s="209" t="s">
        <v>136</v>
      </c>
      <c r="D54" s="238">
        <v>-6.3656944094718995</v>
      </c>
      <c r="E54" s="238">
        <v>219.05840220511826</v>
      </c>
      <c r="F54" s="216">
        <v>-225.42409661459016</v>
      </c>
    </row>
    <row r="55" spans="2:103" x14ac:dyDescent="0.3">
      <c r="C55" s="209" t="s">
        <v>154</v>
      </c>
      <c r="D55" s="238">
        <v>52892.959222690071</v>
      </c>
      <c r="E55" s="238">
        <v>46803</v>
      </c>
      <c r="F55" s="216">
        <v>6089.054243499013</v>
      </c>
    </row>
    <row r="56" spans="2:103" x14ac:dyDescent="0.3">
      <c r="C56" s="209" t="s">
        <v>155</v>
      </c>
      <c r="D56" s="238">
        <v>-6617.0238998878003</v>
      </c>
      <c r="E56" s="238">
        <v>-2550</v>
      </c>
      <c r="F56" s="216">
        <v>-4066.4074580000001</v>
      </c>
    </row>
    <row r="57" spans="2:103" x14ac:dyDescent="0.3">
      <c r="C57" s="209" t="s">
        <v>156</v>
      </c>
      <c r="D57" s="238">
        <v>-4824.291367853205</v>
      </c>
      <c r="E57" s="238">
        <v>-5700.1834622663791</v>
      </c>
      <c r="F57" s="216">
        <v>875.89209441317416</v>
      </c>
    </row>
    <row r="58" spans="2:103" x14ac:dyDescent="0.3">
      <c r="C58" s="209" t="s">
        <v>157</v>
      </c>
      <c r="D58" s="238">
        <v>4336.3751250327077</v>
      </c>
      <c r="E58" s="238">
        <v>6284.9814006844608</v>
      </c>
      <c r="F58" s="216">
        <v>-1948.6062756517531</v>
      </c>
    </row>
    <row r="59" spans="2:103" x14ac:dyDescent="0.3">
      <c r="C59" s="204" t="s">
        <v>137</v>
      </c>
      <c r="D59" s="207">
        <v>3345.4775592295837</v>
      </c>
      <c r="E59" s="207">
        <v>4101.0997705627824</v>
      </c>
      <c r="F59" s="208">
        <v>-755.62221133319872</v>
      </c>
    </row>
    <row r="60" spans="2:103" x14ac:dyDescent="0.3">
      <c r="C60" s="204" t="s">
        <v>158</v>
      </c>
      <c r="D60" s="207">
        <v>8250</v>
      </c>
      <c r="E60" s="207">
        <v>9250</v>
      </c>
      <c r="F60" s="208">
        <v>-1000</v>
      </c>
    </row>
    <row r="61" spans="2:103" s="224" customFormat="1" x14ac:dyDescent="0.3">
      <c r="B61" s="223"/>
      <c r="C61" s="204"/>
      <c r="D61" s="208"/>
      <c r="E61" s="208"/>
      <c r="F61" s="208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  <c r="BI61" s="200"/>
      <c r="BJ61" s="200"/>
      <c r="BK61" s="200"/>
      <c r="BL61" s="200"/>
      <c r="BM61" s="200"/>
      <c r="BN61" s="200"/>
      <c r="BO61" s="200"/>
      <c r="BP61" s="200"/>
      <c r="BQ61" s="200"/>
      <c r="BR61" s="200"/>
      <c r="BS61" s="200"/>
      <c r="BT61" s="200"/>
      <c r="BU61" s="200"/>
      <c r="BV61" s="200"/>
      <c r="BW61" s="200"/>
      <c r="BX61" s="200"/>
      <c r="BY61" s="200"/>
      <c r="BZ61" s="200"/>
      <c r="CA61" s="200"/>
      <c r="CB61" s="200"/>
      <c r="CC61" s="200"/>
      <c r="CD61" s="200"/>
      <c r="CE61" s="200"/>
      <c r="CF61" s="200"/>
      <c r="CG61" s="200"/>
      <c r="CH61" s="200"/>
      <c r="CI61" s="200"/>
      <c r="CJ61" s="200"/>
      <c r="CK61" s="200"/>
      <c r="CL61" s="200"/>
      <c r="CM61" s="200"/>
      <c r="CN61" s="200"/>
      <c r="CO61" s="200"/>
      <c r="CP61" s="200"/>
      <c r="CQ61" s="200"/>
      <c r="CR61" s="200"/>
      <c r="CS61" s="200"/>
      <c r="CT61" s="200"/>
      <c r="CU61" s="200"/>
      <c r="CV61" s="200"/>
      <c r="CW61" s="200"/>
      <c r="CX61" s="200"/>
      <c r="CY61" s="200"/>
    </row>
    <row r="62" spans="2:103" s="224" customFormat="1" x14ac:dyDescent="0.3">
      <c r="B62" s="223"/>
      <c r="C62" s="188" t="s">
        <v>138</v>
      </c>
      <c r="D62" s="236">
        <v>75295.867017506025</v>
      </c>
      <c r="E62" s="236">
        <v>68999.611981477385</v>
      </c>
      <c r="F62" s="237">
        <v>6296.2550360286405</v>
      </c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  <c r="BI62" s="200"/>
      <c r="BJ62" s="200"/>
      <c r="BK62" s="200"/>
      <c r="BL62" s="200"/>
      <c r="BM62" s="200"/>
      <c r="BN62" s="200"/>
      <c r="BO62" s="200"/>
      <c r="BP62" s="200"/>
      <c r="BQ62" s="200"/>
      <c r="BR62" s="200"/>
      <c r="BS62" s="200"/>
      <c r="BT62" s="200"/>
      <c r="BU62" s="200"/>
      <c r="BV62" s="200"/>
      <c r="BW62" s="200"/>
      <c r="BX62" s="200"/>
      <c r="BY62" s="200"/>
      <c r="BZ62" s="200"/>
      <c r="CA62" s="200"/>
      <c r="CB62" s="200"/>
      <c r="CC62" s="200"/>
      <c r="CD62" s="200"/>
      <c r="CE62" s="200"/>
      <c r="CF62" s="200"/>
      <c r="CG62" s="200"/>
      <c r="CH62" s="200"/>
      <c r="CI62" s="200"/>
      <c r="CJ62" s="200"/>
      <c r="CK62" s="200"/>
      <c r="CL62" s="200"/>
      <c r="CM62" s="200"/>
      <c r="CN62" s="200"/>
      <c r="CO62" s="200"/>
      <c r="CP62" s="200"/>
      <c r="CQ62" s="200"/>
      <c r="CR62" s="200"/>
      <c r="CS62" s="200"/>
      <c r="CT62" s="200"/>
      <c r="CU62" s="200"/>
      <c r="CV62" s="200"/>
      <c r="CW62" s="200"/>
      <c r="CX62" s="200"/>
      <c r="CY62" s="200"/>
    </row>
    <row r="63" spans="2:103" x14ac:dyDescent="0.3">
      <c r="C63" s="204" t="s">
        <v>159</v>
      </c>
      <c r="D63" s="239">
        <v>1398.2853738165322</v>
      </c>
      <c r="E63" s="239">
        <v>1190.8799174589058</v>
      </c>
      <c r="F63" s="208">
        <v>207.40545635762646</v>
      </c>
    </row>
    <row r="64" spans="2:103" x14ac:dyDescent="0.3">
      <c r="C64" s="204" t="s">
        <v>160</v>
      </c>
      <c r="D64" s="239">
        <v>7078.2848630279841</v>
      </c>
      <c r="E64" s="239">
        <v>6861.4404272447464</v>
      </c>
      <c r="F64" s="208">
        <v>216.84443578323771</v>
      </c>
    </row>
    <row r="65" spans="1:103" x14ac:dyDescent="0.3">
      <c r="C65" s="204" t="s">
        <v>161</v>
      </c>
      <c r="D65" s="207">
        <v>4342.3776673422508</v>
      </c>
      <c r="E65" s="207">
        <v>4279.031103849853</v>
      </c>
      <c r="F65" s="208">
        <v>63.346563492397763</v>
      </c>
    </row>
    <row r="66" spans="1:103" x14ac:dyDescent="0.3">
      <c r="C66" s="209" t="s">
        <v>162</v>
      </c>
      <c r="D66" s="238">
        <v>988.55725072567498</v>
      </c>
      <c r="E66" s="238">
        <v>1022.2317474029439</v>
      </c>
      <c r="F66" s="216">
        <v>-33.674496677268962</v>
      </c>
    </row>
    <row r="67" spans="1:103" x14ac:dyDescent="0.3">
      <c r="C67" s="209" t="s">
        <v>163</v>
      </c>
      <c r="D67" s="238">
        <v>3353.8204166165756</v>
      </c>
      <c r="E67" s="238">
        <v>3256.7993564469093</v>
      </c>
      <c r="F67" s="216">
        <v>97.021060169666271</v>
      </c>
    </row>
    <row r="68" spans="1:103" x14ac:dyDescent="0.3">
      <c r="C68" s="204" t="s">
        <v>164</v>
      </c>
      <c r="D68" s="207">
        <v>53333.552986131697</v>
      </c>
      <c r="E68" s="207">
        <v>48024.257115380584</v>
      </c>
      <c r="F68" s="208">
        <v>5309.2958707511134</v>
      </c>
    </row>
    <row r="69" spans="1:103" x14ac:dyDescent="0.3">
      <c r="C69" s="209" t="s">
        <v>165</v>
      </c>
      <c r="D69" s="238">
        <v>46454.213809831752</v>
      </c>
      <c r="E69" s="238">
        <v>42159</v>
      </c>
      <c r="F69" s="216">
        <v>4294.7022426356707</v>
      </c>
    </row>
    <row r="70" spans="1:103" x14ac:dyDescent="0.3">
      <c r="C70" s="209" t="s">
        <v>166</v>
      </c>
      <c r="D70" s="238">
        <v>757.58728143462872</v>
      </c>
      <c r="E70" s="238">
        <v>552.66996571086713</v>
      </c>
      <c r="F70" s="216">
        <v>204.91731572376159</v>
      </c>
      <c r="G70" s="225"/>
    </row>
    <row r="71" spans="1:103" x14ac:dyDescent="0.3">
      <c r="C71" s="209" t="s">
        <v>167</v>
      </c>
      <c r="D71" s="238">
        <v>2656</v>
      </c>
      <c r="E71" s="238">
        <v>2415.3635855347334</v>
      </c>
      <c r="F71" s="216">
        <v>241.23819448736731</v>
      </c>
    </row>
    <row r="72" spans="1:103" x14ac:dyDescent="0.3">
      <c r="C72" s="209" t="s">
        <v>68</v>
      </c>
      <c r="D72" s="238">
        <v>2023.5085609058392</v>
      </c>
      <c r="E72" s="238">
        <v>1624.051164619754</v>
      </c>
      <c r="F72" s="216">
        <v>399.45739628608521</v>
      </c>
      <c r="H72" s="225"/>
    </row>
    <row r="73" spans="1:103" x14ac:dyDescent="0.3">
      <c r="C73" s="209" t="s">
        <v>168</v>
      </c>
      <c r="D73" s="238">
        <v>1441.6415539373768</v>
      </c>
      <c r="E73" s="238">
        <v>1272.660832319146</v>
      </c>
      <c r="F73" s="216">
        <v>168.98072161823075</v>
      </c>
    </row>
    <row r="74" spans="1:103" x14ac:dyDescent="0.3">
      <c r="C74" s="204" t="s">
        <v>139</v>
      </c>
      <c r="D74" s="239">
        <v>226.72607632307688</v>
      </c>
      <c r="E74" s="239">
        <v>234.5639175666681</v>
      </c>
      <c r="F74" s="208">
        <v>-7.8378412435912139</v>
      </c>
    </row>
    <row r="75" spans="1:103" x14ac:dyDescent="0.3">
      <c r="C75" s="204" t="s">
        <v>169</v>
      </c>
      <c r="D75" s="239">
        <v>321.61422183631169</v>
      </c>
      <c r="E75" s="239">
        <v>414.49433982435909</v>
      </c>
      <c r="F75" s="208">
        <v>-92.880117988047402</v>
      </c>
    </row>
    <row r="76" spans="1:103" x14ac:dyDescent="0.3">
      <c r="C76" s="204" t="s">
        <v>170</v>
      </c>
      <c r="D76" s="239">
        <v>8595.0258290281799</v>
      </c>
      <c r="E76" s="239">
        <v>7994.9451601522633</v>
      </c>
      <c r="F76" s="208">
        <v>600.08066887591667</v>
      </c>
    </row>
    <row r="77" spans="1:103" s="214" customFormat="1" x14ac:dyDescent="0.3">
      <c r="A77" s="200"/>
      <c r="B77" s="198"/>
      <c r="C77" s="22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/>
      <c r="CJ77" s="200"/>
      <c r="CK77" s="200"/>
      <c r="CL77" s="200"/>
      <c r="CM77" s="200"/>
      <c r="CN77" s="200"/>
      <c r="CO77" s="200"/>
      <c r="CP77" s="200"/>
      <c r="CQ77" s="200"/>
      <c r="CR77" s="200"/>
      <c r="CS77" s="200"/>
      <c r="CT77" s="200"/>
      <c r="CU77" s="200"/>
      <c r="CV77" s="200"/>
      <c r="CW77" s="200"/>
      <c r="CX77" s="200"/>
      <c r="CY77" s="200"/>
    </row>
    <row r="78" spans="1:103" s="224" customFormat="1" x14ac:dyDescent="0.3">
      <c r="A78" s="200"/>
      <c r="B78" s="198"/>
      <c r="C78" s="204"/>
      <c r="D78" s="208"/>
      <c r="E78" s="208"/>
      <c r="F78" s="208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200"/>
      <c r="CK78" s="200"/>
      <c r="CL78" s="200"/>
      <c r="CM78" s="200"/>
      <c r="CN78" s="200"/>
      <c r="CO78" s="200"/>
      <c r="CP78" s="200"/>
      <c r="CQ78" s="200"/>
      <c r="CR78" s="200"/>
      <c r="CS78" s="200"/>
      <c r="CT78" s="200"/>
      <c r="CU78" s="200"/>
      <c r="CV78" s="200"/>
      <c r="CW78" s="200"/>
      <c r="CX78" s="200"/>
      <c r="CY78" s="200"/>
    </row>
    <row r="79" spans="1:103" ht="18" customHeight="1" x14ac:dyDescent="0.3">
      <c r="C79" s="188" t="s">
        <v>140</v>
      </c>
      <c r="D79" s="236">
        <v>27360.072731275141</v>
      </c>
      <c r="E79" s="236">
        <v>28342.787830361547</v>
      </c>
      <c r="F79" s="237">
        <v>-982.71509908640655</v>
      </c>
    </row>
    <row r="80" spans="1:103" x14ac:dyDescent="0.3">
      <c r="C80" s="204" t="s">
        <v>171</v>
      </c>
      <c r="D80" s="207">
        <v>0</v>
      </c>
      <c r="E80" s="207">
        <v>941.93293952918691</v>
      </c>
      <c r="F80" s="208">
        <v>-941.93293952918691</v>
      </c>
    </row>
    <row r="81" spans="3:7" ht="18" customHeight="1" x14ac:dyDescent="0.3">
      <c r="C81" s="204" t="s">
        <v>172</v>
      </c>
      <c r="D81" s="207">
        <v>1042.9475512639626</v>
      </c>
      <c r="E81" s="207">
        <v>753.30772147280231</v>
      </c>
      <c r="F81" s="208">
        <v>289.63982979116031</v>
      </c>
    </row>
    <row r="82" spans="3:7" x14ac:dyDescent="0.3">
      <c r="C82" s="209" t="s">
        <v>173</v>
      </c>
      <c r="D82" s="238">
        <v>11.329914484862801</v>
      </c>
      <c r="E82" s="238">
        <v>15.972742093693499</v>
      </c>
      <c r="F82" s="216">
        <v>-4.6428276088306983</v>
      </c>
    </row>
    <row r="83" spans="3:7" x14ac:dyDescent="0.3">
      <c r="C83" s="209" t="s">
        <v>163</v>
      </c>
      <c r="D83" s="238">
        <v>1031.6176367790997</v>
      </c>
      <c r="E83" s="238">
        <v>737.33497937910886</v>
      </c>
      <c r="F83" s="216">
        <v>294.28265739999085</v>
      </c>
    </row>
    <row r="84" spans="3:7" x14ac:dyDescent="0.3">
      <c r="C84" s="204" t="s">
        <v>174</v>
      </c>
      <c r="D84" s="239">
        <v>23215.968990440539</v>
      </c>
      <c r="E84" s="207">
        <v>23693.660330659597</v>
      </c>
      <c r="F84" s="208">
        <v>-477.69134021905552</v>
      </c>
    </row>
    <row r="85" spans="3:7" x14ac:dyDescent="0.3">
      <c r="C85" s="209" t="s">
        <v>165</v>
      </c>
      <c r="D85" s="238">
        <v>13168.781292010164</v>
      </c>
      <c r="E85" s="238">
        <v>11930.705011776217</v>
      </c>
      <c r="F85" s="216">
        <v>1238.0762802339468</v>
      </c>
    </row>
    <row r="86" spans="3:7" x14ac:dyDescent="0.3">
      <c r="C86" s="209" t="s">
        <v>166</v>
      </c>
      <c r="D86" s="238">
        <v>136.86846040698188</v>
      </c>
      <c r="E86" s="238">
        <v>138.5477781404046</v>
      </c>
      <c r="F86" s="216">
        <v>-1.6793177334227209</v>
      </c>
      <c r="G86" s="225"/>
    </row>
    <row r="87" spans="3:7" x14ac:dyDescent="0.3">
      <c r="C87" s="209" t="s">
        <v>68</v>
      </c>
      <c r="D87" s="238">
        <v>748.36348125432096</v>
      </c>
      <c r="E87" s="238">
        <v>373.67388075383923</v>
      </c>
      <c r="F87" s="216">
        <v>374.68960050048173</v>
      </c>
      <c r="G87" s="225"/>
    </row>
    <row r="88" spans="3:7" x14ac:dyDescent="0.3">
      <c r="C88" s="209" t="s">
        <v>175</v>
      </c>
      <c r="D88" s="238">
        <v>185.89745492575284</v>
      </c>
      <c r="E88" s="238">
        <v>178.19443646189649</v>
      </c>
      <c r="F88" s="216">
        <v>7.7030184638563526</v>
      </c>
    </row>
    <row r="89" spans="3:7" x14ac:dyDescent="0.3">
      <c r="C89" s="209" t="s">
        <v>176</v>
      </c>
      <c r="D89" s="238">
        <v>5029.8574366021094</v>
      </c>
      <c r="E89" s="238">
        <v>6463.4268368922685</v>
      </c>
      <c r="F89" s="216">
        <v>-1433.5694002901591</v>
      </c>
      <c r="G89" s="225"/>
    </row>
    <row r="90" spans="3:7" x14ac:dyDescent="0.3">
      <c r="C90" s="209" t="s">
        <v>177</v>
      </c>
      <c r="D90" s="238">
        <v>3946.2008652412114</v>
      </c>
      <c r="E90" s="238">
        <v>4609.1123866349699</v>
      </c>
      <c r="F90" s="216">
        <v>-662.91152139375845</v>
      </c>
    </row>
    <row r="91" spans="3:7" x14ac:dyDescent="0.3">
      <c r="C91" s="204" t="s">
        <v>178</v>
      </c>
      <c r="D91" s="239">
        <v>3101.1561895706391</v>
      </c>
      <c r="E91" s="207">
        <v>2953.8868386999611</v>
      </c>
      <c r="F91" s="208">
        <v>147.26935087067795</v>
      </c>
    </row>
    <row r="92" spans="3:7" x14ac:dyDescent="0.3">
      <c r="C92" s="209" t="s">
        <v>179</v>
      </c>
      <c r="D92" s="238">
        <v>364.71322015770551</v>
      </c>
      <c r="E92" s="238">
        <v>288.80153881154661</v>
      </c>
      <c r="F92" s="216">
        <v>75.9116813461589</v>
      </c>
    </row>
    <row r="93" spans="3:7" x14ac:dyDescent="0.3">
      <c r="C93" s="209" t="s">
        <v>180</v>
      </c>
      <c r="D93" s="238">
        <v>1439</v>
      </c>
      <c r="E93" s="238">
        <v>1475.49944164014</v>
      </c>
      <c r="F93" s="216">
        <v>-35.78070517169408</v>
      </c>
    </row>
    <row r="94" spans="3:7" x14ac:dyDescent="0.3">
      <c r="C94" s="209" t="s">
        <v>181</v>
      </c>
      <c r="D94" s="238">
        <v>1296.7242329444878</v>
      </c>
      <c r="E94" s="238">
        <v>1189.5858582482745</v>
      </c>
      <c r="F94" s="216">
        <v>107.1383746962133</v>
      </c>
    </row>
    <row r="95" spans="3:7" x14ac:dyDescent="0.3">
      <c r="C95" s="209"/>
      <c r="D95" s="208"/>
      <c r="E95" s="208"/>
      <c r="F95" s="208"/>
    </row>
    <row r="96" spans="3:7" x14ac:dyDescent="0.3">
      <c r="C96" s="229" t="s">
        <v>141</v>
      </c>
      <c r="D96" s="230">
        <v>165102</v>
      </c>
      <c r="E96" s="230">
        <v>160761.56499312801</v>
      </c>
      <c r="F96" s="230">
        <v>4339.8899029548884</v>
      </c>
    </row>
    <row r="97" spans="3:6" x14ac:dyDescent="0.3">
      <c r="C97" s="226"/>
      <c r="D97" s="227"/>
      <c r="E97" s="227"/>
      <c r="F97" s="227"/>
    </row>
  </sheetData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&amp;C_x000D_&amp;1#&amp;"Calibri"&amp;12&amp;K008000 Internal Use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2:H55"/>
  <sheetViews>
    <sheetView showGridLines="0" zoomScale="85" zoomScaleNormal="85" workbookViewId="0"/>
  </sheetViews>
  <sheetFormatPr baseColWidth="10" defaultColWidth="11.453125" defaultRowHeight="13" x14ac:dyDescent="0.3"/>
  <cols>
    <col min="1" max="1" width="41.81640625" style="1" bestFit="1" customWidth="1"/>
    <col min="2" max="2" width="12.453125" style="1" bestFit="1" customWidth="1"/>
    <col min="3" max="3" width="20" style="1" customWidth="1"/>
    <col min="4" max="4" width="11.453125" style="1" bestFit="1" customWidth="1"/>
    <col min="5" max="5" width="15.54296875" style="1" bestFit="1" customWidth="1"/>
    <col min="6" max="16384" width="11.453125" style="1"/>
  </cols>
  <sheetData>
    <row r="2" spans="1:8" ht="12.75" customHeight="1" x14ac:dyDescent="0.3"/>
    <row r="3" spans="1:8" ht="12.75" customHeight="1" x14ac:dyDescent="0.3"/>
    <row r="4" spans="1:8" ht="18.75" customHeight="1" x14ac:dyDescent="0.4">
      <c r="D4" s="15"/>
      <c r="E4" s="8"/>
    </row>
    <row r="5" spans="1:8" ht="18.75" customHeight="1" x14ac:dyDescent="0.35">
      <c r="A5" s="37"/>
      <c r="B5" s="37"/>
      <c r="C5" s="38" t="s">
        <v>63</v>
      </c>
      <c r="D5" s="39"/>
      <c r="E5" s="39"/>
      <c r="F5" s="37"/>
    </row>
    <row r="6" spans="1:8" ht="14.5" x14ac:dyDescent="0.35">
      <c r="A6" s="40" t="s">
        <v>40</v>
      </c>
      <c r="B6" s="37"/>
      <c r="C6" s="75" t="str">
        <f>+'PyG reportada'!A6</f>
        <v>Junio 2026</v>
      </c>
      <c r="D6" s="38"/>
      <c r="E6" s="39"/>
      <c r="F6" s="37"/>
    </row>
    <row r="7" spans="1:8" ht="14.5" x14ac:dyDescent="0.35">
      <c r="A7" s="37"/>
      <c r="B7" s="39"/>
      <c r="C7" s="38" t="s">
        <v>34</v>
      </c>
      <c r="D7" s="39"/>
      <c r="E7" s="39"/>
      <c r="F7" s="37"/>
    </row>
    <row r="8" spans="1:8" ht="18" x14ac:dyDescent="0.4">
      <c r="A8" s="16"/>
      <c r="B8" s="17"/>
      <c r="C8" s="17"/>
      <c r="D8" s="17"/>
      <c r="E8" s="8"/>
    </row>
    <row r="9" spans="1:8" x14ac:dyDescent="0.3">
      <c r="A9" s="18"/>
      <c r="B9" s="19"/>
      <c r="C9" s="19"/>
      <c r="D9" s="19"/>
      <c r="E9" s="49" t="s">
        <v>53</v>
      </c>
    </row>
    <row r="10" spans="1:8" ht="34.4" customHeight="1" x14ac:dyDescent="0.3">
      <c r="A10" s="55" t="str">
        <f>+'Prod. de Electr&amp;Clie ajustada'!A9</f>
        <v>Junio 2026</v>
      </c>
      <c r="B10" s="34" t="s">
        <v>55</v>
      </c>
      <c r="C10" s="35" t="s">
        <v>85</v>
      </c>
      <c r="D10" s="35" t="s">
        <v>37</v>
      </c>
      <c r="E10" s="35" t="s">
        <v>86</v>
      </c>
    </row>
    <row r="11" spans="1:8" x14ac:dyDescent="0.3">
      <c r="A11" s="20" t="s">
        <v>59</v>
      </c>
      <c r="B11" s="84">
        <v>10782.27498969764</v>
      </c>
      <c r="C11" s="84">
        <v>11833.80836124865</v>
      </c>
      <c r="D11" s="84">
        <v>48.881705774551598</v>
      </c>
      <c r="E11" s="84">
        <v>-195.87599050199239</v>
      </c>
      <c r="G11" s="52"/>
      <c r="H11" s="52"/>
    </row>
    <row r="12" spans="1:8" x14ac:dyDescent="0.3">
      <c r="A12" s="20" t="s">
        <v>16</v>
      </c>
      <c r="B12" s="84">
        <v>-4463.8414941355859</v>
      </c>
      <c r="C12" s="84">
        <v>-5886.3184346929511</v>
      </c>
      <c r="D12" s="84">
        <v>-32.174234234707001</v>
      </c>
      <c r="E12" s="84">
        <v>169.92217787837481</v>
      </c>
      <c r="G12" s="52"/>
      <c r="H12" s="52"/>
    </row>
    <row r="13" spans="1:8" x14ac:dyDescent="0.3">
      <c r="A13" s="36" t="s">
        <v>3</v>
      </c>
      <c r="B13" s="85">
        <v>6318.4334955620552</v>
      </c>
      <c r="C13" s="85">
        <v>5947.4899265556987</v>
      </c>
      <c r="D13" s="85">
        <v>16.707471539844597</v>
      </c>
      <c r="E13" s="85">
        <v>-25.953812623615711</v>
      </c>
      <c r="G13" s="52"/>
      <c r="H13" s="52"/>
    </row>
    <row r="14" spans="1:8" x14ac:dyDescent="0.3">
      <c r="A14" s="20" t="s">
        <v>17</v>
      </c>
      <c r="B14" s="84">
        <v>-1513.0813791556338</v>
      </c>
      <c r="C14" s="84">
        <v>-1259.8022354291627</v>
      </c>
      <c r="D14" s="84">
        <v>-20.942578868275803</v>
      </c>
      <c r="E14" s="84">
        <v>81.128583763169928</v>
      </c>
      <c r="G14" s="52"/>
      <c r="H14" s="52"/>
    </row>
    <row r="15" spans="1:8" x14ac:dyDescent="0.3">
      <c r="A15" s="21" t="s">
        <v>5</v>
      </c>
      <c r="B15" s="86">
        <v>-1306.0396190017725</v>
      </c>
      <c r="C15" s="86">
        <v>-533.59649631759385</v>
      </c>
      <c r="D15" s="86">
        <v>-10.02539102519</v>
      </c>
      <c r="E15" s="86">
        <v>-249.54179697223981</v>
      </c>
      <c r="G15" s="52"/>
      <c r="H15" s="52"/>
    </row>
    <row r="16" spans="1:8" x14ac:dyDescent="0.3">
      <c r="A16" s="21" t="s">
        <v>6</v>
      </c>
      <c r="B16" s="86">
        <v>499.76745016171759</v>
      </c>
      <c r="C16" s="86">
        <v>106.41904012140401</v>
      </c>
      <c r="D16" s="61">
        <v>1.2235999999999999E-4</v>
      </c>
      <c r="E16" s="86">
        <v>9.6877167969728397</v>
      </c>
      <c r="G16" s="52"/>
      <c r="H16" s="52"/>
    </row>
    <row r="17" spans="1:8" x14ac:dyDescent="0.3">
      <c r="A17" s="21" t="s">
        <v>18</v>
      </c>
      <c r="B17" s="86">
        <v>-1069.4517557788656</v>
      </c>
      <c r="C17" s="86">
        <v>-1117.9016341777788</v>
      </c>
      <c r="D17" s="86">
        <v>-15.170505500045198</v>
      </c>
      <c r="E17" s="86">
        <v>331.17273951576362</v>
      </c>
      <c r="G17" s="52"/>
      <c r="H17" s="52"/>
    </row>
    <row r="18" spans="1:8" x14ac:dyDescent="0.3">
      <c r="A18" s="11" t="s">
        <v>69</v>
      </c>
      <c r="B18" s="86">
        <v>362.64254546328681</v>
      </c>
      <c r="C18" s="86">
        <v>285.2768549448059</v>
      </c>
      <c r="D18" s="86">
        <v>4.2531952969594</v>
      </c>
      <c r="E18" s="86">
        <v>-10.190075577325304</v>
      </c>
      <c r="G18" s="52"/>
      <c r="H18" s="52"/>
    </row>
    <row r="19" spans="1:8" x14ac:dyDescent="0.3">
      <c r="A19" s="20" t="s">
        <v>8</v>
      </c>
      <c r="B19" s="86">
        <v>-592.66925949787276</v>
      </c>
      <c r="C19" s="86">
        <v>-897.98636246898604</v>
      </c>
      <c r="D19" s="86">
        <v>-0.8261411443933</v>
      </c>
      <c r="E19" s="86">
        <v>-2.4675977209498412</v>
      </c>
      <c r="G19" s="52"/>
      <c r="H19" s="52"/>
    </row>
    <row r="20" spans="1:8" x14ac:dyDescent="0.3">
      <c r="A20" s="36" t="s">
        <v>9</v>
      </c>
      <c r="B20" s="85">
        <v>4212.6828569085492</v>
      </c>
      <c r="C20" s="85">
        <v>3789.7013286575493</v>
      </c>
      <c r="D20" s="85">
        <v>-5.0612484728244986</v>
      </c>
      <c r="E20" s="85">
        <v>52.70717341860739</v>
      </c>
      <c r="G20" s="52"/>
      <c r="H20" s="52"/>
    </row>
    <row r="21" spans="1:8" x14ac:dyDescent="0.3">
      <c r="A21" s="20" t="s">
        <v>19</v>
      </c>
      <c r="B21" s="84">
        <v>-1441.5355460238468</v>
      </c>
      <c r="C21" s="84">
        <v>-1282.0311249488509</v>
      </c>
      <c r="D21" s="84">
        <v>-7.6267122484854006</v>
      </c>
      <c r="E21" s="84">
        <v>-93.200698347959857</v>
      </c>
      <c r="G21" s="52"/>
      <c r="H21" s="52"/>
    </row>
    <row r="22" spans="1:8" x14ac:dyDescent="0.3">
      <c r="A22" s="36" t="s">
        <v>20</v>
      </c>
      <c r="B22" s="85">
        <v>2771.1473108847026</v>
      </c>
      <c r="C22" s="85">
        <v>2507.670203708698</v>
      </c>
      <c r="D22" s="85">
        <v>-12.687960721309901</v>
      </c>
      <c r="E22" s="85">
        <v>-40.493524929351516</v>
      </c>
      <c r="G22" s="52"/>
      <c r="H22" s="52"/>
    </row>
    <row r="23" spans="1:8" x14ac:dyDescent="0.3">
      <c r="A23" s="20" t="s">
        <v>21</v>
      </c>
      <c r="B23" s="84">
        <v>-997.79379676554163</v>
      </c>
      <c r="C23" s="84">
        <v>-272.28750624689155</v>
      </c>
      <c r="D23" s="84">
        <v>-0.21920090476940005</v>
      </c>
      <c r="E23" s="84">
        <v>157.10420318373292</v>
      </c>
      <c r="G23" s="52"/>
      <c r="H23" s="52"/>
    </row>
    <row r="24" spans="1:8" x14ac:dyDescent="0.3">
      <c r="A24" s="20" t="s">
        <v>22</v>
      </c>
      <c r="B24" s="84">
        <v>19.763542906401998</v>
      </c>
      <c r="C24" s="84">
        <v>32.78904046624919</v>
      </c>
      <c r="D24" s="84">
        <v>1.6818406481262</v>
      </c>
      <c r="E24" s="84">
        <v>0.58385849996446637</v>
      </c>
      <c r="G24" s="52"/>
      <c r="H24" s="52"/>
    </row>
    <row r="25" spans="1:8" x14ac:dyDescent="0.3">
      <c r="A25" s="36" t="s">
        <v>60</v>
      </c>
      <c r="B25" s="85">
        <v>1793.1170570255629</v>
      </c>
      <c r="C25" s="85">
        <v>2268.1717379280553</v>
      </c>
      <c r="D25" s="85">
        <v>-11.225320977953103</v>
      </c>
      <c r="E25" s="85">
        <v>117.19453675434599</v>
      </c>
      <c r="G25" s="52"/>
      <c r="H25" s="52"/>
    </row>
    <row r="26" spans="1:8" x14ac:dyDescent="0.3">
      <c r="A26" s="20" t="s">
        <v>122</v>
      </c>
      <c r="B26" s="84">
        <v>-380.20547044575653</v>
      </c>
      <c r="C26" s="84">
        <v>-524.60137944506846</v>
      </c>
      <c r="D26" s="86">
        <v>2.4483868195539</v>
      </c>
      <c r="E26" s="84">
        <v>141.95702185988657</v>
      </c>
      <c r="G26" s="52"/>
      <c r="H26" s="52"/>
    </row>
    <row r="27" spans="1:8" x14ac:dyDescent="0.3">
      <c r="A27" s="33" t="s">
        <v>93</v>
      </c>
      <c r="B27" s="85">
        <v>1412.9115865798065</v>
      </c>
      <c r="C27" s="85">
        <v>1743.5703584829866</v>
      </c>
      <c r="D27" s="85">
        <v>-8.776934158399202</v>
      </c>
      <c r="E27" s="85">
        <v>259.15155861423256</v>
      </c>
      <c r="G27" s="52"/>
      <c r="H27" s="52"/>
    </row>
    <row r="28" spans="1:8" x14ac:dyDescent="0.3">
      <c r="A28" s="36" t="s">
        <v>123</v>
      </c>
      <c r="B28" s="85">
        <v>0</v>
      </c>
      <c r="C28" s="85">
        <v>10.923739049489201</v>
      </c>
      <c r="D28" s="85">
        <v>-0.44511000000000001</v>
      </c>
      <c r="E28" s="85">
        <v>1017.5478484626157</v>
      </c>
    </row>
    <row r="29" spans="1:8" x14ac:dyDescent="0.3">
      <c r="A29" s="20" t="s">
        <v>64</v>
      </c>
      <c r="B29" s="84">
        <v>-22.1273428004883</v>
      </c>
      <c r="C29" s="84">
        <v>-77.076482336092198</v>
      </c>
      <c r="D29" s="86">
        <v>0.81164324945819999</v>
      </c>
      <c r="E29" s="84">
        <v>-0.11574024321867785</v>
      </c>
      <c r="G29" s="52"/>
      <c r="H29" s="52"/>
    </row>
    <row r="30" spans="1:8" x14ac:dyDescent="0.3">
      <c r="A30" s="33" t="s">
        <v>94</v>
      </c>
      <c r="B30" s="85">
        <v>1390.7842437793181</v>
      </c>
      <c r="C30" s="85">
        <v>1677.4176151963836</v>
      </c>
      <c r="D30" s="85">
        <v>-8.4104009089410035</v>
      </c>
      <c r="E30" s="85">
        <v>1276.5836668336299</v>
      </c>
    </row>
    <row r="31" spans="1:8" x14ac:dyDescent="0.3">
      <c r="A31" s="138"/>
      <c r="B31" s="139"/>
      <c r="C31" s="139"/>
      <c r="D31" s="139"/>
      <c r="E31" s="139"/>
    </row>
    <row r="32" spans="1:8" x14ac:dyDescent="0.3">
      <c r="A32" s="138"/>
      <c r="B32" s="139"/>
      <c r="C32" s="139"/>
      <c r="D32" s="139"/>
      <c r="E32" s="139"/>
    </row>
    <row r="33" spans="1:8" x14ac:dyDescent="0.3">
      <c r="E33" s="140" t="s">
        <v>53</v>
      </c>
    </row>
    <row r="34" spans="1:8" ht="17" customHeight="1" x14ac:dyDescent="0.3">
      <c r="E34" s="49"/>
    </row>
    <row r="35" spans="1:8" ht="39.65" customHeight="1" x14ac:dyDescent="0.3">
      <c r="A35" s="55" t="str">
        <f>+'Prod. de Electr&amp;Clie ajustada'!A31</f>
        <v>Junio 2025</v>
      </c>
      <c r="B35" s="34" t="s">
        <v>55</v>
      </c>
      <c r="C35" s="35" t="s">
        <v>85</v>
      </c>
      <c r="D35" s="35" t="s">
        <v>37</v>
      </c>
      <c r="E35" s="35" t="s">
        <v>86</v>
      </c>
    </row>
    <row r="36" spans="1:8" x14ac:dyDescent="0.3">
      <c r="A36" s="20" t="s">
        <v>59</v>
      </c>
      <c r="B36" s="61">
        <v>10296.075109682261</v>
      </c>
      <c r="C36" s="61">
        <v>11944.042762259061</v>
      </c>
      <c r="D36" s="61">
        <v>42.769014368362008</v>
      </c>
      <c r="E36" s="87">
        <v>-182.42497027470543</v>
      </c>
      <c r="G36" s="52"/>
      <c r="H36" s="52"/>
    </row>
    <row r="37" spans="1:8" x14ac:dyDescent="0.3">
      <c r="A37" s="22" t="s">
        <v>16</v>
      </c>
      <c r="B37" s="61">
        <v>-3995.5100334222984</v>
      </c>
      <c r="C37" s="61">
        <v>-5889.423840773039</v>
      </c>
      <c r="D37" s="61">
        <v>-22.143074442150002</v>
      </c>
      <c r="E37" s="87">
        <v>159.52985907278054</v>
      </c>
      <c r="G37" s="52"/>
      <c r="H37" s="52"/>
    </row>
    <row r="38" spans="1:8" x14ac:dyDescent="0.3">
      <c r="A38" s="44" t="s">
        <v>3</v>
      </c>
      <c r="B38" s="88">
        <v>6300.5650762599626</v>
      </c>
      <c r="C38" s="88">
        <v>6054.6189214860196</v>
      </c>
      <c r="D38" s="88">
        <v>20.625939926212002</v>
      </c>
      <c r="E38" s="88">
        <v>-22.895111201926785</v>
      </c>
      <c r="G38" s="52"/>
      <c r="H38" s="52"/>
    </row>
    <row r="39" spans="1:8" x14ac:dyDescent="0.3">
      <c r="A39" s="23" t="s">
        <v>17</v>
      </c>
      <c r="B39" s="61">
        <v>-1463.8683600599506</v>
      </c>
      <c r="C39" s="61">
        <v>-1292.4945202395425</v>
      </c>
      <c r="D39" s="61">
        <v>-12.046778965871999</v>
      </c>
      <c r="E39" s="61">
        <v>24.366234546790686</v>
      </c>
      <c r="G39" s="52"/>
      <c r="H39" s="52"/>
    </row>
    <row r="40" spans="1:8" x14ac:dyDescent="0.3">
      <c r="A40" s="24" t="s">
        <v>5</v>
      </c>
      <c r="B40" s="89">
        <v>-1140.6260015832456</v>
      </c>
      <c r="C40" s="89">
        <v>-540.79856874268171</v>
      </c>
      <c r="D40" s="89">
        <v>-8.3266955395971003</v>
      </c>
      <c r="E40" s="89">
        <v>-266.02233514045662</v>
      </c>
      <c r="G40" s="52"/>
      <c r="H40" s="52"/>
    </row>
    <row r="41" spans="1:8" x14ac:dyDescent="0.3">
      <c r="A41" s="24" t="s">
        <v>6</v>
      </c>
      <c r="B41" s="89">
        <v>453.29863689628604</v>
      </c>
      <c r="C41" s="89">
        <v>119.2084695129773</v>
      </c>
      <c r="D41" s="61">
        <v>0</v>
      </c>
      <c r="E41" s="89">
        <v>6.4443771554368503</v>
      </c>
      <c r="G41" s="52"/>
      <c r="H41" s="52"/>
    </row>
    <row r="42" spans="1:8" x14ac:dyDescent="0.3">
      <c r="A42" s="24" t="s">
        <v>18</v>
      </c>
      <c r="B42" s="89">
        <v>-1104.2334552400084</v>
      </c>
      <c r="C42" s="89">
        <v>-1041.1801579860071</v>
      </c>
      <c r="D42" s="89">
        <v>-3.7966478371139996</v>
      </c>
      <c r="E42" s="89">
        <v>324.90270593691861</v>
      </c>
      <c r="G42" s="52"/>
      <c r="H42" s="52"/>
    </row>
    <row r="43" spans="1:8" x14ac:dyDescent="0.3">
      <c r="A43" s="11" t="s">
        <v>69</v>
      </c>
      <c r="B43" s="89">
        <v>327.69245986701713</v>
      </c>
      <c r="C43" s="89">
        <v>170.27573697616899</v>
      </c>
      <c r="D43" s="89">
        <v>7.6564410839100011E-2</v>
      </c>
      <c r="E43" s="89">
        <v>-40.958513405106842</v>
      </c>
      <c r="G43" s="52"/>
      <c r="H43" s="52"/>
    </row>
    <row r="44" spans="1:8" x14ac:dyDescent="0.3">
      <c r="A44" s="23" t="s">
        <v>8</v>
      </c>
      <c r="B44" s="89">
        <v>-565.62619615099675</v>
      </c>
      <c r="C44" s="89">
        <v>-1010.5916562644654</v>
      </c>
      <c r="D44" s="61">
        <v>-0.90903006298879996</v>
      </c>
      <c r="E44" s="61">
        <v>-5.2960436507612991</v>
      </c>
      <c r="G44" s="52"/>
      <c r="H44" s="52"/>
    </row>
    <row r="45" spans="1:8" x14ac:dyDescent="0.3">
      <c r="A45" s="44" t="s">
        <v>9</v>
      </c>
      <c r="B45" s="88">
        <v>4271.0705200490138</v>
      </c>
      <c r="C45" s="88">
        <v>3751.5327449820115</v>
      </c>
      <c r="D45" s="88">
        <v>7.6701308973512008</v>
      </c>
      <c r="E45" s="88">
        <v>-3.8249203058936727</v>
      </c>
      <c r="G45" s="52"/>
      <c r="H45" s="52"/>
    </row>
    <row r="46" spans="1:8" x14ac:dyDescent="0.3">
      <c r="A46" s="23" t="s">
        <v>19</v>
      </c>
      <c r="B46" s="89">
        <v>-1343.1571727916801</v>
      </c>
      <c r="C46" s="89">
        <v>-1333.4560558508113</v>
      </c>
      <c r="D46" s="61">
        <v>-5.8036744052850002</v>
      </c>
      <c r="E46" s="87">
        <v>-83.023085081202723</v>
      </c>
      <c r="G46" s="52"/>
      <c r="H46" s="52"/>
    </row>
    <row r="47" spans="1:8" x14ac:dyDescent="0.3">
      <c r="A47" s="44" t="s">
        <v>20</v>
      </c>
      <c r="B47" s="88">
        <v>2927.9133472573344</v>
      </c>
      <c r="C47" s="88">
        <v>2418.0766891312014</v>
      </c>
      <c r="D47" s="88">
        <v>1.8664564920661999</v>
      </c>
      <c r="E47" s="88">
        <v>-86.848005387097786</v>
      </c>
      <c r="G47" s="52"/>
      <c r="H47" s="52"/>
    </row>
    <row r="48" spans="1:8" x14ac:dyDescent="0.3">
      <c r="A48" s="23" t="s">
        <v>21</v>
      </c>
      <c r="B48" s="89">
        <v>-784.84265807256406</v>
      </c>
      <c r="C48" s="89">
        <v>-269.85612501339671</v>
      </c>
      <c r="D48" s="61">
        <v>5.5144403244614004</v>
      </c>
      <c r="E48" s="87">
        <v>444.02215654850568</v>
      </c>
      <c r="G48" s="52"/>
      <c r="H48" s="52"/>
    </row>
    <row r="49" spans="1:8" x14ac:dyDescent="0.3">
      <c r="A49" s="23" t="s">
        <v>22</v>
      </c>
      <c r="B49" s="89">
        <v>43.183680203936191</v>
      </c>
      <c r="C49" s="89">
        <v>5.0759581601552783</v>
      </c>
      <c r="D49" s="61">
        <v>6.0804502439499628E-2</v>
      </c>
      <c r="E49" s="87">
        <v>0.11753824418514978</v>
      </c>
      <c r="G49" s="52"/>
      <c r="H49" s="52"/>
    </row>
    <row r="50" spans="1:8" x14ac:dyDescent="0.3">
      <c r="A50" s="36" t="s">
        <v>60</v>
      </c>
      <c r="B50" s="85">
        <v>2186.254369388706</v>
      </c>
      <c r="C50" s="85">
        <v>2153.2965222779599</v>
      </c>
      <c r="D50" s="85">
        <v>7.4417013189671</v>
      </c>
      <c r="E50" s="85">
        <v>357.2916894055931</v>
      </c>
      <c r="G50" s="52"/>
      <c r="H50" s="52"/>
    </row>
    <row r="51" spans="1:8" x14ac:dyDescent="0.3">
      <c r="A51" s="20" t="s">
        <v>122</v>
      </c>
      <c r="B51" s="84">
        <v>-389.93505438026426</v>
      </c>
      <c r="C51" s="84">
        <v>-548.51816709677155</v>
      </c>
      <c r="D51" s="86">
        <v>-3.1078867034537998</v>
      </c>
      <c r="E51" s="84">
        <v>-36.362296131520552</v>
      </c>
      <c r="G51" s="52"/>
      <c r="H51" s="52"/>
    </row>
    <row r="52" spans="1:8" x14ac:dyDescent="0.3">
      <c r="A52" s="33" t="s">
        <v>93</v>
      </c>
      <c r="B52" s="85">
        <v>1796.3193150084419</v>
      </c>
      <c r="C52" s="85">
        <v>1604.7783551811885</v>
      </c>
      <c r="D52" s="85">
        <v>4.3338146155133002</v>
      </c>
      <c r="E52" s="85">
        <v>320.92939327407254</v>
      </c>
      <c r="G52" s="52"/>
      <c r="H52" s="52"/>
    </row>
    <row r="53" spans="1:8" ht="12.65" customHeight="1" x14ac:dyDescent="0.3">
      <c r="A53" s="36" t="s">
        <v>123</v>
      </c>
      <c r="B53" s="85">
        <v>0</v>
      </c>
      <c r="C53" s="85">
        <v>148.20313914082141</v>
      </c>
      <c r="D53" s="85">
        <v>-8.3254450000000002</v>
      </c>
      <c r="E53" s="85">
        <v>-1.7693724264124193</v>
      </c>
    </row>
    <row r="54" spans="1:8" x14ac:dyDescent="0.3">
      <c r="A54" s="20" t="s">
        <v>64</v>
      </c>
      <c r="B54" s="84">
        <v>-197.12665893618538</v>
      </c>
      <c r="C54" s="84">
        <v>-120.3772533906122</v>
      </c>
      <c r="D54" s="86">
        <v>0.16429730547900001</v>
      </c>
      <c r="E54" s="84">
        <v>15.10423872419083</v>
      </c>
      <c r="G54" s="52"/>
      <c r="H54" s="52"/>
    </row>
    <row r="55" spans="1:8" x14ac:dyDescent="0.3">
      <c r="A55" s="33" t="s">
        <v>94</v>
      </c>
      <c r="B55" s="85">
        <v>1599.1926560722566</v>
      </c>
      <c r="C55" s="85">
        <v>1632.6042409313977</v>
      </c>
      <c r="D55" s="85">
        <v>-3.8273330790076998</v>
      </c>
      <c r="E55" s="85">
        <v>334.26425957185126</v>
      </c>
    </row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2:J54"/>
  <sheetViews>
    <sheetView showGridLines="0" zoomScaleNormal="100" workbookViewId="0"/>
  </sheetViews>
  <sheetFormatPr baseColWidth="10" defaultColWidth="11.453125" defaultRowHeight="13" x14ac:dyDescent="0.3"/>
  <cols>
    <col min="1" max="1" width="41.81640625" style="1" bestFit="1" customWidth="1"/>
    <col min="2" max="2" width="15.54296875" style="1" bestFit="1" customWidth="1"/>
    <col min="3" max="3" width="15.453125" style="1" bestFit="1" customWidth="1"/>
    <col min="4" max="4" width="15.453125" style="1" customWidth="1"/>
    <col min="5" max="16384" width="11.453125" style="1"/>
  </cols>
  <sheetData>
    <row r="2" spans="1:10" ht="12.75" customHeight="1" x14ac:dyDescent="0.3"/>
    <row r="3" spans="1:10" ht="12.75" customHeight="1" x14ac:dyDescent="0.3"/>
    <row r="4" spans="1:10" ht="12.75" customHeight="1" x14ac:dyDescent="0.3"/>
    <row r="5" spans="1:10" ht="14.5" x14ac:dyDescent="0.35">
      <c r="A5" s="37"/>
      <c r="B5" s="38" t="s">
        <v>54</v>
      </c>
      <c r="C5" s="37"/>
    </row>
    <row r="6" spans="1:10" ht="14.5" x14ac:dyDescent="0.35">
      <c r="A6" s="37"/>
      <c r="B6" s="41" t="str">
        <f>+'Negocios reportada'!C6</f>
        <v>Junio 2026</v>
      </c>
      <c r="C6" s="37"/>
    </row>
    <row r="7" spans="1:10" ht="14.5" x14ac:dyDescent="0.35">
      <c r="A7" s="37"/>
      <c r="B7" s="38" t="s">
        <v>35</v>
      </c>
      <c r="C7" s="37"/>
    </row>
    <row r="8" spans="1:10" x14ac:dyDescent="0.3">
      <c r="B8" s="9"/>
      <c r="E8" s="49" t="s">
        <v>53</v>
      </c>
    </row>
    <row r="9" spans="1:10" x14ac:dyDescent="0.3">
      <c r="A9" s="55" t="str">
        <f>+'Negocios reportada'!A10</f>
        <v>Junio 2026</v>
      </c>
      <c r="B9" s="46" t="s">
        <v>38</v>
      </c>
      <c r="C9" s="46" t="s">
        <v>39</v>
      </c>
      <c r="D9" s="46" t="s">
        <v>41</v>
      </c>
      <c r="E9" s="46" t="s">
        <v>49</v>
      </c>
    </row>
    <row r="10" spans="1:10" x14ac:dyDescent="0.3">
      <c r="A10" s="10" t="s">
        <v>25</v>
      </c>
      <c r="B10" s="61">
        <v>1139.1317331280004</v>
      </c>
      <c r="C10" s="61">
        <v>1484.4892018630785</v>
      </c>
      <c r="D10" s="61">
        <v>3555.0910602203521</v>
      </c>
      <c r="E10" s="61">
        <v>4603.5629945262117</v>
      </c>
      <c r="J10" s="53"/>
    </row>
    <row r="11" spans="1:10" x14ac:dyDescent="0.3">
      <c r="A11" s="10" t="s">
        <v>26</v>
      </c>
      <c r="B11" s="61">
        <v>-0.60261193000000002</v>
      </c>
      <c r="C11" s="61">
        <v>-37.931460727820102</v>
      </c>
      <c r="D11" s="61">
        <v>-1393.1982719838502</v>
      </c>
      <c r="E11" s="61">
        <v>-3032.1091494939155</v>
      </c>
    </row>
    <row r="12" spans="1:10" x14ac:dyDescent="0.3">
      <c r="A12" s="33" t="s">
        <v>3</v>
      </c>
      <c r="B12" s="88">
        <v>1138.5291211980004</v>
      </c>
      <c r="C12" s="88">
        <v>1446.5577411352585</v>
      </c>
      <c r="D12" s="88">
        <v>2161.892788236501</v>
      </c>
      <c r="E12" s="88">
        <v>1571.4538450322962</v>
      </c>
    </row>
    <row r="13" spans="1:10" x14ac:dyDescent="0.3">
      <c r="A13" s="10" t="s">
        <v>17</v>
      </c>
      <c r="B13" s="61">
        <v>-136.13868948000001</v>
      </c>
      <c r="C13" s="61">
        <v>-287.40019209673835</v>
      </c>
      <c r="D13" s="61">
        <v>-725.38085962841137</v>
      </c>
      <c r="E13" s="61">
        <v>-364.16163799048388</v>
      </c>
    </row>
    <row r="14" spans="1:10" x14ac:dyDescent="0.3">
      <c r="A14" s="11" t="s">
        <v>5</v>
      </c>
      <c r="B14" s="89">
        <v>-156.49142906399999</v>
      </c>
      <c r="C14" s="89">
        <v>-356.85364470099768</v>
      </c>
      <c r="D14" s="89">
        <v>-543.03368951447271</v>
      </c>
      <c r="E14" s="89">
        <v>-249.6608557223021</v>
      </c>
    </row>
    <row r="15" spans="1:10" x14ac:dyDescent="0.3">
      <c r="A15" s="11" t="s">
        <v>6</v>
      </c>
      <c r="B15" s="89">
        <v>73.002121076000009</v>
      </c>
      <c r="C15" s="89">
        <v>225.90695915075918</v>
      </c>
      <c r="D15" s="89">
        <v>198.9770935810584</v>
      </c>
      <c r="E15" s="89">
        <v>0</v>
      </c>
    </row>
    <row r="16" spans="1:10" x14ac:dyDescent="0.3">
      <c r="A16" s="11" t="s">
        <v>18</v>
      </c>
      <c r="B16" s="89">
        <v>-166.91942525200022</v>
      </c>
      <c r="C16" s="89">
        <v>-234.50098518296369</v>
      </c>
      <c r="D16" s="89">
        <v>-451.93738175768073</v>
      </c>
      <c r="E16" s="89">
        <v>-216.76565158522101</v>
      </c>
    </row>
    <row r="17" spans="1:5" x14ac:dyDescent="0.3">
      <c r="A17" s="11" t="s">
        <v>69</v>
      </c>
      <c r="B17" s="89">
        <v>114.27004376000021</v>
      </c>
      <c r="C17" s="89">
        <v>78.047478636463808</v>
      </c>
      <c r="D17" s="89">
        <v>70.613118062683597</v>
      </c>
      <c r="E17" s="89">
        <v>102.26486931703921</v>
      </c>
    </row>
    <row r="18" spans="1:5" x14ac:dyDescent="0.3">
      <c r="A18" s="10" t="s">
        <v>8</v>
      </c>
      <c r="B18" s="89">
        <v>-48.366926216000003</v>
      </c>
      <c r="C18" s="89">
        <v>-93.669198946543403</v>
      </c>
      <c r="D18" s="89">
        <v>-445.76174977759467</v>
      </c>
      <c r="E18" s="89">
        <v>-4.8713845577347001</v>
      </c>
    </row>
    <row r="19" spans="1:5" x14ac:dyDescent="0.3">
      <c r="A19" s="33" t="s">
        <v>9</v>
      </c>
      <c r="B19" s="88">
        <v>954.02350550200049</v>
      </c>
      <c r="C19" s="88">
        <v>1065.4883500919764</v>
      </c>
      <c r="D19" s="88">
        <v>990.7501788304952</v>
      </c>
      <c r="E19" s="88">
        <v>1202.4208224840777</v>
      </c>
    </row>
    <row r="20" spans="1:5" x14ac:dyDescent="0.3">
      <c r="A20" s="10" t="s">
        <v>27</v>
      </c>
      <c r="B20" s="61">
        <v>-367.61663062999997</v>
      </c>
      <c r="C20" s="61">
        <v>-295.50206389436431</v>
      </c>
      <c r="D20" s="61">
        <v>-469.67059617566667</v>
      </c>
      <c r="E20" s="61">
        <v>-308.74625532381583</v>
      </c>
    </row>
    <row r="21" spans="1:5" x14ac:dyDescent="0.3">
      <c r="A21" s="33" t="s">
        <v>20</v>
      </c>
      <c r="B21" s="88">
        <v>586.40687487200046</v>
      </c>
      <c r="C21" s="88">
        <v>769.98628619761223</v>
      </c>
      <c r="D21" s="88">
        <v>521.07958265482853</v>
      </c>
      <c r="E21" s="88">
        <v>893.67456716026174</v>
      </c>
    </row>
    <row r="22" spans="1:5" x14ac:dyDescent="0.3">
      <c r="A22" s="10" t="s">
        <v>28</v>
      </c>
      <c r="B22" s="61">
        <v>-42.834651067999992</v>
      </c>
      <c r="C22" s="61">
        <v>-248.67892523604817</v>
      </c>
      <c r="D22" s="61">
        <v>-117.3529861595842</v>
      </c>
      <c r="E22" s="61">
        <v>-588.92723430190927</v>
      </c>
    </row>
    <row r="23" spans="1:5" x14ac:dyDescent="0.3">
      <c r="A23" s="10" t="s">
        <v>61</v>
      </c>
      <c r="B23" s="61">
        <v>0</v>
      </c>
      <c r="C23" s="89">
        <v>0.49152038334749998</v>
      </c>
      <c r="D23" s="61">
        <v>11.8561422235337</v>
      </c>
      <c r="E23" s="89">
        <v>7.4158802995207997</v>
      </c>
    </row>
    <row r="24" spans="1:5" x14ac:dyDescent="0.3">
      <c r="A24" s="36" t="s">
        <v>60</v>
      </c>
      <c r="B24" s="85">
        <v>543.57222380400037</v>
      </c>
      <c r="C24" s="85">
        <v>521.79888134491148</v>
      </c>
      <c r="D24" s="85">
        <v>415.58273871877793</v>
      </c>
      <c r="E24" s="85">
        <v>312.16321315787337</v>
      </c>
    </row>
    <row r="25" spans="1:5" x14ac:dyDescent="0.3">
      <c r="A25" s="20" t="s">
        <v>122</v>
      </c>
      <c r="B25" s="84">
        <v>-84.450650318800115</v>
      </c>
      <c r="C25" s="84">
        <v>-132.66877839312892</v>
      </c>
      <c r="D25" s="86">
        <v>-110.29567170107461</v>
      </c>
      <c r="E25" s="84">
        <v>-52.790370032752904</v>
      </c>
    </row>
    <row r="26" spans="1:5" x14ac:dyDescent="0.3">
      <c r="A26" s="33" t="s">
        <v>93</v>
      </c>
      <c r="B26" s="85">
        <v>459.12157348520032</v>
      </c>
      <c r="C26" s="85">
        <v>389.13010295178265</v>
      </c>
      <c r="D26" s="85">
        <v>305.28706701770329</v>
      </c>
      <c r="E26" s="85">
        <v>259.37284312512048</v>
      </c>
    </row>
    <row r="27" spans="1:5" x14ac:dyDescent="0.3">
      <c r="A27" s="36" t="s">
        <v>123</v>
      </c>
      <c r="B27" s="85">
        <v>0</v>
      </c>
      <c r="C27" s="85">
        <v>0</v>
      </c>
      <c r="D27" s="85">
        <v>0</v>
      </c>
      <c r="E27" s="85">
        <v>0</v>
      </c>
    </row>
    <row r="28" spans="1:5" x14ac:dyDescent="0.3">
      <c r="A28" s="20" t="s">
        <v>64</v>
      </c>
      <c r="B28" s="84">
        <v>-0.64812913674600003</v>
      </c>
      <c r="C28" s="84">
        <v>-6.1193714747965995</v>
      </c>
      <c r="D28" s="86">
        <v>-0.86826814062200008</v>
      </c>
      <c r="E28" s="84">
        <v>-14.491574048323701</v>
      </c>
    </row>
    <row r="29" spans="1:5" x14ac:dyDescent="0.3">
      <c r="A29" s="33" t="s">
        <v>94</v>
      </c>
      <c r="B29" s="85">
        <v>458.47344434845434</v>
      </c>
      <c r="C29" s="85">
        <v>383.01073147698605</v>
      </c>
      <c r="D29" s="85">
        <v>304.41879887708131</v>
      </c>
      <c r="E29" s="85">
        <v>244.88126907679677</v>
      </c>
    </row>
    <row r="30" spans="1:5" ht="18" x14ac:dyDescent="0.4">
      <c r="B30" s="13"/>
      <c r="E30" s="14"/>
    </row>
    <row r="31" spans="1:5" ht="18" x14ac:dyDescent="0.4">
      <c r="B31" s="13"/>
      <c r="E31" s="14"/>
    </row>
    <row r="32" spans="1:5" ht="18" x14ac:dyDescent="0.4">
      <c r="B32" s="13"/>
      <c r="E32" s="14"/>
    </row>
    <row r="33" spans="1:5" x14ac:dyDescent="0.3">
      <c r="B33" s="9"/>
      <c r="E33" s="49" t="s">
        <v>53</v>
      </c>
    </row>
    <row r="34" spans="1:5" x14ac:dyDescent="0.3">
      <c r="A34" s="55" t="str">
        <f>+'Negocios reportada'!A35</f>
        <v>Junio 2025</v>
      </c>
      <c r="B34" s="46" t="s">
        <v>38</v>
      </c>
      <c r="C34" s="46" t="s">
        <v>39</v>
      </c>
      <c r="D34" s="46" t="s">
        <v>41</v>
      </c>
      <c r="E34" s="46" t="s">
        <v>49</v>
      </c>
    </row>
    <row r="35" spans="1:5" x14ac:dyDescent="0.3">
      <c r="A35" s="10" t="s">
        <v>25</v>
      </c>
      <c r="B35" s="61">
        <v>1060.83787807</v>
      </c>
      <c r="C35" s="61">
        <v>1251.3909592368359</v>
      </c>
      <c r="D35" s="61">
        <v>3929.4224806027892</v>
      </c>
      <c r="E35" s="61">
        <v>4055.3958145626357</v>
      </c>
    </row>
    <row r="36" spans="1:5" x14ac:dyDescent="0.3">
      <c r="A36" s="10" t="s">
        <v>26</v>
      </c>
      <c r="B36" s="61">
        <v>-7.5210650000000004E-2</v>
      </c>
      <c r="C36" s="61">
        <v>-37.015524259257006</v>
      </c>
      <c r="D36" s="61">
        <v>-1322.9878443967023</v>
      </c>
      <c r="E36" s="61">
        <v>-2635.431454116339</v>
      </c>
    </row>
    <row r="37" spans="1:5" x14ac:dyDescent="0.3">
      <c r="A37" s="33" t="s">
        <v>3</v>
      </c>
      <c r="B37" s="88">
        <v>1060.7626674200001</v>
      </c>
      <c r="C37" s="88">
        <v>1214.3754349775786</v>
      </c>
      <c r="D37" s="88">
        <v>2606.4346362060874</v>
      </c>
      <c r="E37" s="88">
        <v>1419.9643604462967</v>
      </c>
    </row>
    <row r="38" spans="1:5" x14ac:dyDescent="0.3">
      <c r="A38" s="10" t="s">
        <v>17</v>
      </c>
      <c r="B38" s="61">
        <v>-125.78051656999999</v>
      </c>
      <c r="C38" s="61">
        <v>-244.33331198629813</v>
      </c>
      <c r="D38" s="61">
        <v>-752.28057400062232</v>
      </c>
      <c r="E38" s="61">
        <v>-342.4459802930304</v>
      </c>
    </row>
    <row r="39" spans="1:5" x14ac:dyDescent="0.3">
      <c r="A39" s="11" t="s">
        <v>5</v>
      </c>
      <c r="B39" s="89">
        <v>-148.94119131999997</v>
      </c>
      <c r="C39" s="89">
        <v>-284.01279325807985</v>
      </c>
      <c r="D39" s="89">
        <v>-488.40854583264394</v>
      </c>
      <c r="E39" s="89">
        <v>-219.263471172522</v>
      </c>
    </row>
    <row r="40" spans="1:5" x14ac:dyDescent="0.3">
      <c r="A40" s="11" t="s">
        <v>6</v>
      </c>
      <c r="B40" s="89">
        <v>66.794321890000006</v>
      </c>
      <c r="C40" s="89">
        <v>181.79065599314859</v>
      </c>
      <c r="D40" s="89">
        <v>204.05986711103748</v>
      </c>
      <c r="E40" s="89">
        <v>0</v>
      </c>
    </row>
    <row r="41" spans="1:5" x14ac:dyDescent="0.3">
      <c r="A41" s="11" t="s">
        <v>18</v>
      </c>
      <c r="B41" s="89">
        <v>-157.70918473999998</v>
      </c>
      <c r="C41" s="89">
        <v>-221.61824164099428</v>
      </c>
      <c r="D41" s="89">
        <v>-527.89892466809727</v>
      </c>
      <c r="E41" s="89">
        <v>-197.32533507881681</v>
      </c>
    </row>
    <row r="42" spans="1:5" x14ac:dyDescent="0.3">
      <c r="A42" s="11" t="s">
        <v>69</v>
      </c>
      <c r="B42" s="89">
        <v>114.07553759999999</v>
      </c>
      <c r="C42" s="89">
        <v>79.507066919627391</v>
      </c>
      <c r="D42" s="89">
        <v>59.967029389081297</v>
      </c>
      <c r="E42" s="89">
        <v>74.142825958308407</v>
      </c>
    </row>
    <row r="43" spans="1:5" x14ac:dyDescent="0.3">
      <c r="A43" s="10" t="s">
        <v>8</v>
      </c>
      <c r="B43" s="89">
        <v>-43.094033320000001</v>
      </c>
      <c r="C43" s="89">
        <v>-84.0351698445361</v>
      </c>
      <c r="D43" s="89">
        <v>-433.77770643970661</v>
      </c>
      <c r="E43" s="89">
        <v>-4.7192865467539997</v>
      </c>
    </row>
    <row r="44" spans="1:5" x14ac:dyDescent="0.3">
      <c r="A44" s="33" t="s">
        <v>9</v>
      </c>
      <c r="B44" s="88">
        <v>891.88811752999993</v>
      </c>
      <c r="C44" s="88">
        <v>886.00695314674442</v>
      </c>
      <c r="D44" s="88">
        <v>1420.376355765758</v>
      </c>
      <c r="E44" s="88">
        <v>1072.7990936065123</v>
      </c>
    </row>
    <row r="45" spans="1:5" x14ac:dyDescent="0.3">
      <c r="A45" s="10" t="s">
        <v>27</v>
      </c>
      <c r="B45" s="61">
        <v>-354.06271320999997</v>
      </c>
      <c r="C45" s="61">
        <v>-256.5544761808473</v>
      </c>
      <c r="D45" s="61">
        <v>-455.8166125801061</v>
      </c>
      <c r="E45" s="61">
        <v>-276.72337082072681</v>
      </c>
    </row>
    <row r="46" spans="1:5" x14ac:dyDescent="0.3">
      <c r="A46" s="33" t="s">
        <v>20</v>
      </c>
      <c r="B46" s="88">
        <v>537.82540432000008</v>
      </c>
      <c r="C46" s="88">
        <v>629.45247696589718</v>
      </c>
      <c r="D46" s="88">
        <v>964.55974318565211</v>
      </c>
      <c r="E46" s="88">
        <v>796.0757227857855</v>
      </c>
    </row>
    <row r="47" spans="1:5" x14ac:dyDescent="0.3">
      <c r="A47" s="10" t="s">
        <v>28</v>
      </c>
      <c r="B47" s="61">
        <v>-49.718532659999994</v>
      </c>
      <c r="C47" s="61">
        <v>-174.96386933663192</v>
      </c>
      <c r="D47" s="61">
        <v>-102.1533825813917</v>
      </c>
      <c r="E47" s="61">
        <v>-458.00687349454046</v>
      </c>
    </row>
    <row r="48" spans="1:5" x14ac:dyDescent="0.3">
      <c r="A48" s="10" t="s">
        <v>61</v>
      </c>
      <c r="B48" s="61">
        <v>0</v>
      </c>
      <c r="C48" s="61">
        <v>23.665804415315698</v>
      </c>
      <c r="D48" s="61">
        <v>8.7507338731890005</v>
      </c>
      <c r="E48" s="89">
        <v>10.767141915431498</v>
      </c>
    </row>
    <row r="49" spans="1:5" x14ac:dyDescent="0.3">
      <c r="A49" s="36" t="s">
        <v>60</v>
      </c>
      <c r="B49" s="85">
        <v>488.10687166000008</v>
      </c>
      <c r="C49" s="85">
        <v>478.15441204458102</v>
      </c>
      <c r="D49" s="85">
        <v>871.15709447744928</v>
      </c>
      <c r="E49" s="85">
        <v>348.83599120667645</v>
      </c>
    </row>
    <row r="50" spans="1:5" x14ac:dyDescent="0.3">
      <c r="A50" s="20" t="s">
        <v>122</v>
      </c>
      <c r="B50" s="84">
        <v>-86.680681005899999</v>
      </c>
      <c r="C50" s="84">
        <v>-118.7681788220671</v>
      </c>
      <c r="D50" s="86">
        <v>-229.47510337897961</v>
      </c>
      <c r="E50" s="84">
        <v>44.988908826682497</v>
      </c>
    </row>
    <row r="51" spans="1:5" x14ac:dyDescent="0.3">
      <c r="A51" s="33" t="s">
        <v>93</v>
      </c>
      <c r="B51" s="85">
        <v>401.42619065410003</v>
      </c>
      <c r="C51" s="85">
        <v>359.38623322251391</v>
      </c>
      <c r="D51" s="85">
        <v>641.68199109846967</v>
      </c>
      <c r="E51" s="85">
        <v>393.82490003335897</v>
      </c>
    </row>
    <row r="52" spans="1:5" ht="14.15" customHeight="1" x14ac:dyDescent="0.3">
      <c r="A52" s="36" t="s">
        <v>123</v>
      </c>
      <c r="B52" s="85">
        <v>0</v>
      </c>
      <c r="C52" s="85">
        <v>0</v>
      </c>
      <c r="D52" s="85">
        <v>0</v>
      </c>
      <c r="E52" s="85">
        <v>0</v>
      </c>
    </row>
    <row r="53" spans="1:5" x14ac:dyDescent="0.3">
      <c r="A53" s="20" t="s">
        <v>64</v>
      </c>
      <c r="B53" s="84">
        <v>-0.85015751484299995</v>
      </c>
      <c r="C53" s="84">
        <v>-11.134372946675999</v>
      </c>
      <c r="D53" s="86">
        <v>-1.2070311973400001</v>
      </c>
      <c r="E53" s="84">
        <v>-183.93509727732641</v>
      </c>
    </row>
    <row r="54" spans="1:5" x14ac:dyDescent="0.3">
      <c r="A54" s="33" t="s">
        <v>94</v>
      </c>
      <c r="B54" s="85">
        <v>400.57603313925705</v>
      </c>
      <c r="C54" s="85">
        <v>348.25186027583788</v>
      </c>
      <c r="D54" s="85">
        <v>640.47495990112964</v>
      </c>
      <c r="E54" s="85">
        <v>209.88980275603257</v>
      </c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2:G54"/>
  <sheetViews>
    <sheetView showGridLines="0" zoomScale="85" zoomScaleNormal="85" workbookViewId="0"/>
  </sheetViews>
  <sheetFormatPr baseColWidth="10" defaultColWidth="11.453125" defaultRowHeight="13" x14ac:dyDescent="0.3"/>
  <cols>
    <col min="1" max="1" width="42.1796875" style="1" bestFit="1" customWidth="1"/>
    <col min="2" max="2" width="15.54296875" style="1" bestFit="1" customWidth="1"/>
    <col min="3" max="3" width="15.453125" style="1" bestFit="1" customWidth="1"/>
    <col min="4" max="4" width="11.453125" style="1"/>
    <col min="5" max="5" width="15.453125" style="1" bestFit="1" customWidth="1"/>
    <col min="6" max="7" width="15.453125" style="1" customWidth="1"/>
    <col min="8" max="16384" width="11.453125" style="1"/>
  </cols>
  <sheetData>
    <row r="2" spans="1:7" ht="12.75" customHeight="1" x14ac:dyDescent="0.3"/>
    <row r="3" spans="1:7" ht="12.75" customHeight="1" x14ac:dyDescent="0.3"/>
    <row r="4" spans="1:7" ht="12.75" customHeight="1" x14ac:dyDescent="0.3"/>
    <row r="5" spans="1:7" ht="14.5" x14ac:dyDescent="0.35">
      <c r="A5" s="37"/>
      <c r="B5" s="39"/>
      <c r="C5" s="38" t="s">
        <v>78</v>
      </c>
      <c r="D5" s="37"/>
      <c r="E5" s="37"/>
      <c r="F5" s="37"/>
    </row>
    <row r="6" spans="1:7" ht="14.5" x14ac:dyDescent="0.35">
      <c r="A6" s="37"/>
      <c r="B6" s="41"/>
      <c r="C6" s="41" t="str">
        <f>+'Redes reportado'!B6</f>
        <v>Junio 2026</v>
      </c>
      <c r="D6" s="37"/>
      <c r="E6" s="37"/>
      <c r="F6" s="37"/>
    </row>
    <row r="7" spans="1:7" ht="14.5" x14ac:dyDescent="0.35">
      <c r="A7" s="37"/>
      <c r="B7" s="39"/>
      <c r="C7" s="38" t="s">
        <v>35</v>
      </c>
      <c r="D7" s="37"/>
      <c r="E7" s="37"/>
      <c r="F7" s="37"/>
    </row>
    <row r="8" spans="1:7" x14ac:dyDescent="0.3">
      <c r="B8" s="9"/>
      <c r="C8" s="9"/>
      <c r="G8" s="49" t="s">
        <v>53</v>
      </c>
    </row>
    <row r="9" spans="1:7" x14ac:dyDescent="0.3">
      <c r="A9" s="45" t="str">
        <f>+'Negocios reportada'!A10</f>
        <v>Junio 2026</v>
      </c>
      <c r="B9" s="47" t="s">
        <v>84</v>
      </c>
      <c r="C9" s="47" t="s">
        <v>39</v>
      </c>
      <c r="D9" s="47" t="s">
        <v>41</v>
      </c>
      <c r="E9" s="47" t="s">
        <v>62</v>
      </c>
      <c r="F9" s="47" t="s">
        <v>49</v>
      </c>
      <c r="G9" s="47" t="s">
        <v>81</v>
      </c>
    </row>
    <row r="10" spans="1:7" x14ac:dyDescent="0.3">
      <c r="A10" s="10" t="s">
        <v>25</v>
      </c>
      <c r="B10" s="61">
        <v>7318.9859879506739</v>
      </c>
      <c r="C10" s="61">
        <v>2631.2341875821212</v>
      </c>
      <c r="D10" s="61">
        <v>806.007074941832</v>
      </c>
      <c r="E10" s="61">
        <v>17.179393932122</v>
      </c>
      <c r="F10" s="61">
        <v>227.1881738217275</v>
      </c>
      <c r="G10" s="61">
        <v>1233.1352339958703</v>
      </c>
    </row>
    <row r="11" spans="1:7" x14ac:dyDescent="0.3">
      <c r="A11" s="10" t="s">
        <v>26</v>
      </c>
      <c r="B11" s="61">
        <v>-4093.5176306999997</v>
      </c>
      <c r="C11" s="61">
        <v>-1262.133087837994</v>
      </c>
      <c r="D11" s="61">
        <v>-131.2278654109351</v>
      </c>
      <c r="E11" s="61">
        <v>-1.7141000000000001E-8</v>
      </c>
      <c r="F11" s="61">
        <v>-114.04143930236719</v>
      </c>
      <c r="G11" s="61">
        <v>-681.99849842462208</v>
      </c>
    </row>
    <row r="12" spans="1:7" x14ac:dyDescent="0.3">
      <c r="A12" s="33" t="s">
        <v>3</v>
      </c>
      <c r="B12" s="88">
        <v>3225.4683572506733</v>
      </c>
      <c r="C12" s="88">
        <v>1369.1010997441276</v>
      </c>
      <c r="D12" s="88">
        <v>674.77920953089676</v>
      </c>
      <c r="E12" s="88">
        <v>17.179393914980999</v>
      </c>
      <c r="F12" s="88">
        <v>113.14673451936031</v>
      </c>
      <c r="G12" s="88">
        <v>551.1367355712481</v>
      </c>
    </row>
    <row r="13" spans="1:7" x14ac:dyDescent="0.3">
      <c r="A13" s="10" t="s">
        <v>17</v>
      </c>
      <c r="B13" s="61">
        <v>-513.42336270809153</v>
      </c>
      <c r="C13" s="61">
        <v>-383.804011687144</v>
      </c>
      <c r="D13" s="61">
        <v>-167.55199023129961</v>
      </c>
      <c r="E13" s="61">
        <v>0.29724048200430003</v>
      </c>
      <c r="F13" s="61">
        <v>-2.7075590415809003</v>
      </c>
      <c r="G13" s="61">
        <v>-191.10777215231479</v>
      </c>
    </row>
    <row r="14" spans="1:7" x14ac:dyDescent="0.3">
      <c r="A14" s="11" t="s">
        <v>5</v>
      </c>
      <c r="B14" s="89">
        <v>-232.88960862180028</v>
      </c>
      <c r="C14" s="89">
        <v>-101.82219827804779</v>
      </c>
      <c r="D14" s="89">
        <v>-120.14952035858541</v>
      </c>
      <c r="E14" s="89">
        <v>9.999999999999999E-14</v>
      </c>
      <c r="F14" s="89">
        <v>-15.6742467945238</v>
      </c>
      <c r="G14" s="89">
        <v>-62.724012625550003</v>
      </c>
    </row>
    <row r="15" spans="1:7" x14ac:dyDescent="0.3">
      <c r="A15" s="11" t="s">
        <v>6</v>
      </c>
      <c r="B15" s="89">
        <v>36.047736486199994</v>
      </c>
      <c r="C15" s="89">
        <v>20.449933000622401</v>
      </c>
      <c r="D15" s="89">
        <v>20.989682217888198</v>
      </c>
      <c r="E15" s="89">
        <v>9.999999999999999E-14</v>
      </c>
      <c r="F15" s="89">
        <v>0.57390393783740001</v>
      </c>
      <c r="G15" s="89">
        <v>24.0778227141159</v>
      </c>
    </row>
    <row r="16" spans="1:7" x14ac:dyDescent="0.3">
      <c r="A16" s="11" t="s">
        <v>18</v>
      </c>
      <c r="B16" s="89">
        <v>-454.90837149872453</v>
      </c>
      <c r="C16" s="89">
        <v>-397.90036578225516</v>
      </c>
      <c r="D16" s="89">
        <v>-120.69854252206729</v>
      </c>
      <c r="E16" s="89">
        <v>0</v>
      </c>
      <c r="F16" s="89">
        <v>-22.988958663088297</v>
      </c>
      <c r="G16" s="89">
        <v>-149.12863596340031</v>
      </c>
    </row>
    <row r="17" spans="1:7" x14ac:dyDescent="0.3">
      <c r="A17" s="11" t="s">
        <v>69</v>
      </c>
      <c r="B17" s="89">
        <v>138.32688092623343</v>
      </c>
      <c r="C17" s="89">
        <v>95.468619372536608</v>
      </c>
      <c r="D17" s="89">
        <v>52.306390431464905</v>
      </c>
      <c r="E17" s="89">
        <v>0.29724048200409997</v>
      </c>
      <c r="F17" s="89">
        <v>35.381742478193793</v>
      </c>
      <c r="G17" s="89">
        <v>-3.3329462774804002</v>
      </c>
    </row>
    <row r="18" spans="1:7" x14ac:dyDescent="0.3">
      <c r="A18" s="10" t="s">
        <v>8</v>
      </c>
      <c r="B18" s="89">
        <v>-722.82650214334296</v>
      </c>
      <c r="C18" s="89">
        <v>-93.604845162628692</v>
      </c>
      <c r="D18" s="89">
        <v>-57.780044027578398</v>
      </c>
      <c r="E18" s="89">
        <v>2.9999999999999998E-13</v>
      </c>
      <c r="F18" s="89">
        <v>-0.53625779773069993</v>
      </c>
      <c r="G18" s="89">
        <v>-23.240309294612199</v>
      </c>
    </row>
    <row r="19" spans="1:7" x14ac:dyDescent="0.3">
      <c r="A19" s="33" t="s">
        <v>9</v>
      </c>
      <c r="B19" s="88">
        <v>1989.2184923992388</v>
      </c>
      <c r="C19" s="88">
        <v>891.69224289435476</v>
      </c>
      <c r="D19" s="88">
        <v>449.44717527201874</v>
      </c>
      <c r="E19" s="88">
        <v>17.476634396985602</v>
      </c>
      <c r="F19" s="88">
        <v>109.9029176800487</v>
      </c>
      <c r="G19" s="88">
        <v>336.78865412432111</v>
      </c>
    </row>
    <row r="20" spans="1:7" x14ac:dyDescent="0.3">
      <c r="A20" s="10" t="s">
        <v>27</v>
      </c>
      <c r="B20" s="61">
        <v>-541.69460070110711</v>
      </c>
      <c r="C20" s="61">
        <v>-277.94407709596408</v>
      </c>
      <c r="D20" s="61">
        <v>-231.6964269486075</v>
      </c>
      <c r="E20" s="61">
        <v>-5.9999999999999997E-13</v>
      </c>
      <c r="F20" s="61">
        <v>-35.5494593742484</v>
      </c>
      <c r="G20" s="61">
        <v>-196.50080789892309</v>
      </c>
    </row>
    <row r="21" spans="1:7" x14ac:dyDescent="0.3">
      <c r="A21" s="33" t="s">
        <v>20</v>
      </c>
      <c r="B21" s="88">
        <v>1447.5238916981316</v>
      </c>
      <c r="C21" s="88">
        <v>613.74816579839069</v>
      </c>
      <c r="D21" s="88">
        <v>217.75074832341127</v>
      </c>
      <c r="E21" s="88">
        <v>17.476634396985002</v>
      </c>
      <c r="F21" s="88">
        <v>74.353458305800302</v>
      </c>
      <c r="G21" s="88">
        <v>140.287846225398</v>
      </c>
    </row>
    <row r="22" spans="1:7" x14ac:dyDescent="0.3">
      <c r="A22" s="10" t="s">
        <v>28</v>
      </c>
      <c r="B22" s="61">
        <v>-89.910904635036275</v>
      </c>
      <c r="C22" s="61">
        <v>14.985121112929191</v>
      </c>
      <c r="D22" s="61">
        <v>-51.9323420071184</v>
      </c>
      <c r="E22" s="61">
        <v>2.5711699999999993E-8</v>
      </c>
      <c r="F22" s="61">
        <v>-8.1652033142508991</v>
      </c>
      <c r="G22" s="61">
        <v>-137.53881351827141</v>
      </c>
    </row>
    <row r="23" spans="1:7" x14ac:dyDescent="0.3">
      <c r="A23" s="10" t="s">
        <v>29</v>
      </c>
      <c r="B23" s="61">
        <v>3.1827478087337</v>
      </c>
      <c r="C23" s="61">
        <v>-7.2614322596648995</v>
      </c>
      <c r="D23" s="61">
        <v>38.336697294361599</v>
      </c>
      <c r="E23" s="61">
        <v>-0.36942220012000143</v>
      </c>
      <c r="F23" s="61">
        <v>-2.1307359762088001</v>
      </c>
      <c r="G23" s="61">
        <v>0.79325762733789995</v>
      </c>
    </row>
    <row r="24" spans="1:7" x14ac:dyDescent="0.3">
      <c r="A24" s="36" t="s">
        <v>60</v>
      </c>
      <c r="B24" s="85">
        <v>1360.7957348718292</v>
      </c>
      <c r="C24" s="85">
        <v>621.47185465165501</v>
      </c>
      <c r="D24" s="85">
        <v>204.15510361065446</v>
      </c>
      <c r="E24" s="85">
        <v>17.107212222576702</v>
      </c>
      <c r="F24" s="88">
        <v>64.057519015340603</v>
      </c>
      <c r="G24" s="88">
        <v>3.5422903344645094</v>
      </c>
    </row>
    <row r="25" spans="1:7" x14ac:dyDescent="0.3">
      <c r="A25" s="20" t="s">
        <v>122</v>
      </c>
      <c r="B25" s="84">
        <v>-332.63686778364803</v>
      </c>
      <c r="C25" s="84">
        <v>-157.73276278151729</v>
      </c>
      <c r="D25" s="86">
        <v>-20.632123109560002</v>
      </c>
      <c r="E25" s="84">
        <v>-1.1141899999999999E-8</v>
      </c>
      <c r="F25" s="61">
        <v>-2.8537454756498</v>
      </c>
      <c r="G25" s="61">
        <v>-11.207618442005399</v>
      </c>
    </row>
    <row r="26" spans="1:7" x14ac:dyDescent="0.3">
      <c r="A26" s="33" t="s">
        <v>93</v>
      </c>
      <c r="B26" s="85">
        <v>1028.1588670881813</v>
      </c>
      <c r="C26" s="85">
        <v>463.73909187013766</v>
      </c>
      <c r="D26" s="85">
        <v>183.52298050109448</v>
      </c>
      <c r="E26" s="85">
        <v>17.107212211434803</v>
      </c>
      <c r="F26" s="88">
        <v>61.2037735396908</v>
      </c>
      <c r="G26" s="88">
        <v>-7.6653281075408906</v>
      </c>
    </row>
    <row r="27" spans="1:7" ht="16" customHeight="1" x14ac:dyDescent="0.3">
      <c r="A27" s="36" t="s">
        <v>123</v>
      </c>
      <c r="B27" s="85">
        <v>0</v>
      </c>
      <c r="C27" s="85">
        <v>0</v>
      </c>
      <c r="D27" s="85">
        <v>0</v>
      </c>
      <c r="E27" s="85">
        <v>10.923739049489201</v>
      </c>
      <c r="F27" s="85">
        <v>0</v>
      </c>
      <c r="G27" s="85">
        <v>0</v>
      </c>
    </row>
    <row r="28" spans="1:7" x14ac:dyDescent="0.3">
      <c r="A28" s="141" t="s">
        <v>64</v>
      </c>
      <c r="B28" s="142">
        <v>0.76836124914289994</v>
      </c>
      <c r="C28" s="142">
        <v>-47.554365422650505</v>
      </c>
      <c r="D28" s="143">
        <v>0</v>
      </c>
      <c r="E28" s="142">
        <v>-6.8306546307014999</v>
      </c>
      <c r="F28" s="235">
        <v>-1.2617027175104001</v>
      </c>
      <c r="G28" s="235">
        <v>-22.0691314684688</v>
      </c>
    </row>
    <row r="29" spans="1:7" x14ac:dyDescent="0.3">
      <c r="A29" s="33" t="s">
        <v>94</v>
      </c>
      <c r="B29" s="85">
        <v>1028.9272283373241</v>
      </c>
      <c r="C29" s="85">
        <v>416.18472644748715</v>
      </c>
      <c r="D29" s="85">
        <v>183.52298050109448</v>
      </c>
      <c r="E29" s="85">
        <v>21.200296630222507</v>
      </c>
      <c r="F29" s="85">
        <v>59.942070822180398</v>
      </c>
      <c r="G29" s="85">
        <v>-29.734459576009691</v>
      </c>
    </row>
    <row r="30" spans="1:7" ht="18" x14ac:dyDescent="0.4">
      <c r="A30" s="12"/>
      <c r="B30" s="2"/>
      <c r="C30" s="13"/>
    </row>
    <row r="31" spans="1:7" ht="18" x14ac:dyDescent="0.4">
      <c r="A31" s="12"/>
      <c r="B31" s="2"/>
      <c r="C31" s="13"/>
    </row>
    <row r="32" spans="1:7" ht="18" x14ac:dyDescent="0.4">
      <c r="A32" s="12"/>
      <c r="B32" s="2"/>
      <c r="C32" s="13"/>
    </row>
    <row r="33" spans="1:7" x14ac:dyDescent="0.3">
      <c r="B33" s="9"/>
      <c r="G33" s="49" t="s">
        <v>53</v>
      </c>
    </row>
    <row r="34" spans="1:7" x14ac:dyDescent="0.3">
      <c r="A34" s="45" t="str">
        <f>+'Negocios reportada'!A35</f>
        <v>Junio 2025</v>
      </c>
      <c r="B34" s="47" t="s">
        <v>38</v>
      </c>
      <c r="C34" s="47" t="s">
        <v>39</v>
      </c>
      <c r="D34" s="47" t="s">
        <v>41</v>
      </c>
      <c r="E34" s="47" t="s">
        <v>62</v>
      </c>
      <c r="F34" s="47" t="s">
        <v>49</v>
      </c>
      <c r="G34" s="47" t="s">
        <v>81</v>
      </c>
    </row>
    <row r="35" spans="1:7" x14ac:dyDescent="0.3">
      <c r="A35" s="10" t="s">
        <v>25</v>
      </c>
      <c r="B35" s="61">
        <v>7323.4975843116554</v>
      </c>
      <c r="C35" s="61">
        <v>2773.9474505477515</v>
      </c>
      <c r="D35" s="61">
        <v>794.97141773627857</v>
      </c>
      <c r="E35" s="61">
        <v>3.4267987660440005</v>
      </c>
      <c r="F35" s="61">
        <v>219.4352758260865</v>
      </c>
      <c r="G35" s="61">
        <v>1338.117129671228</v>
      </c>
    </row>
    <row r="36" spans="1:7" x14ac:dyDescent="0.3">
      <c r="A36" s="10" t="s">
        <v>26</v>
      </c>
      <c r="B36" s="61">
        <v>-4043.2359118700001</v>
      </c>
      <c r="C36" s="61">
        <v>-1390.4278312735664</v>
      </c>
      <c r="D36" s="61">
        <v>-107.2713911841938</v>
      </c>
      <c r="E36" s="61">
        <v>-3.6724900000000001E-8</v>
      </c>
      <c r="F36" s="61">
        <v>-87.71597408933971</v>
      </c>
      <c r="G36" s="61">
        <v>-770.16237784731095</v>
      </c>
    </row>
    <row r="37" spans="1:7" x14ac:dyDescent="0.3">
      <c r="A37" s="33" t="s">
        <v>3</v>
      </c>
      <c r="B37" s="88">
        <v>3280.2616724416557</v>
      </c>
      <c r="C37" s="88">
        <v>1383.5196192741851</v>
      </c>
      <c r="D37" s="88">
        <v>687.70002655208486</v>
      </c>
      <c r="E37" s="88">
        <v>3.4267987293191</v>
      </c>
      <c r="F37" s="88">
        <v>131.71930173674679</v>
      </c>
      <c r="G37" s="88">
        <v>567.95475182391715</v>
      </c>
    </row>
    <row r="38" spans="1:7" x14ac:dyDescent="0.3">
      <c r="A38" s="10" t="s">
        <v>17</v>
      </c>
      <c r="B38" s="61">
        <v>-542.29304536490542</v>
      </c>
      <c r="C38" s="61">
        <v>-410.20629193181861</v>
      </c>
      <c r="D38" s="61">
        <v>-164.0639959143565</v>
      </c>
      <c r="E38" s="61">
        <v>-1.0884543234348001</v>
      </c>
      <c r="F38" s="61">
        <v>-41.645324088151597</v>
      </c>
      <c r="G38" s="61">
        <v>-133.16065768876402</v>
      </c>
    </row>
    <row r="39" spans="1:7" x14ac:dyDescent="0.3">
      <c r="A39" s="11" t="s">
        <v>5</v>
      </c>
      <c r="B39" s="89">
        <v>-231.7207854497</v>
      </c>
      <c r="C39" s="89">
        <v>-103.53953508344109</v>
      </c>
      <c r="D39" s="89">
        <v>-126.60639818946289</v>
      </c>
      <c r="E39" s="89">
        <v>9.999999999999999E-14</v>
      </c>
      <c r="F39" s="89">
        <v>-17.156494775464601</v>
      </c>
      <c r="G39" s="89">
        <v>-61.775355244613294</v>
      </c>
    </row>
    <row r="40" spans="1:7" x14ac:dyDescent="0.3">
      <c r="A40" s="11" t="s">
        <v>6</v>
      </c>
      <c r="B40" s="89">
        <v>35.975578206099996</v>
      </c>
      <c r="C40" s="89">
        <v>26.283041512531003</v>
      </c>
      <c r="D40" s="89">
        <v>33.602477102040098</v>
      </c>
      <c r="E40" s="89">
        <v>0</v>
      </c>
      <c r="F40" s="89">
        <v>0.92601283144730007</v>
      </c>
      <c r="G40" s="89">
        <v>19.451137957268902</v>
      </c>
    </row>
    <row r="41" spans="1:7" x14ac:dyDescent="0.3">
      <c r="A41" s="11" t="s">
        <v>18</v>
      </c>
      <c r="B41" s="89">
        <v>-460.38578391369538</v>
      </c>
      <c r="C41" s="89">
        <v>-334.39084140190948</v>
      </c>
      <c r="D41" s="89">
        <v>-125.89087138030411</v>
      </c>
      <c r="E41" s="89">
        <v>-1.0884543234349999</v>
      </c>
      <c r="F41" s="89">
        <v>-24.608137886838101</v>
      </c>
      <c r="G41" s="89">
        <v>-131.4948819511018</v>
      </c>
    </row>
    <row r="42" spans="1:7" x14ac:dyDescent="0.3">
      <c r="A42" s="11" t="s">
        <v>69</v>
      </c>
      <c r="B42" s="89">
        <v>113.83794579239009</v>
      </c>
      <c r="C42" s="89">
        <v>1.441043041001</v>
      </c>
      <c r="D42" s="89">
        <v>54.830796553370405</v>
      </c>
      <c r="E42" s="89">
        <v>9.999999999999999E-14</v>
      </c>
      <c r="F42" s="89">
        <v>-0.80670425729619999</v>
      </c>
      <c r="G42" s="89">
        <v>40.658441549682195</v>
      </c>
    </row>
    <row r="43" spans="1:7" x14ac:dyDescent="0.3">
      <c r="A43" s="10" t="s">
        <v>8</v>
      </c>
      <c r="B43" s="89">
        <v>-777.66379214799008</v>
      </c>
      <c r="C43" s="89">
        <v>-151.20489935887517</v>
      </c>
      <c r="D43" s="89">
        <v>-57.377251143061692</v>
      </c>
      <c r="E43" s="89">
        <v>-1.9999999999999998E-13</v>
      </c>
      <c r="F43" s="89">
        <v>-0.49777799166150005</v>
      </c>
      <c r="G43" s="89">
        <v>-23.847935622876697</v>
      </c>
    </row>
    <row r="44" spans="1:7" x14ac:dyDescent="0.3">
      <c r="A44" s="33" t="s">
        <v>9</v>
      </c>
      <c r="B44" s="88">
        <v>1960.3048349287603</v>
      </c>
      <c r="C44" s="88">
        <v>822.1084279834912</v>
      </c>
      <c r="D44" s="88">
        <v>466.25877949466656</v>
      </c>
      <c r="E44" s="88">
        <v>2.3383444058840999</v>
      </c>
      <c r="F44" s="88">
        <v>89.576199656933696</v>
      </c>
      <c r="G44" s="88">
        <v>410.94615851227644</v>
      </c>
    </row>
    <row r="45" spans="1:7" x14ac:dyDescent="0.3">
      <c r="A45" s="10" t="s">
        <v>27</v>
      </c>
      <c r="B45" s="61">
        <v>-497.9049131689643</v>
      </c>
      <c r="C45" s="61">
        <v>-315.98309903533931</v>
      </c>
      <c r="D45" s="61">
        <v>-287.55004172863812</v>
      </c>
      <c r="E45" s="61">
        <v>-1.1999999999999999E-12</v>
      </c>
      <c r="F45" s="61">
        <v>-47.381131171730203</v>
      </c>
      <c r="G45" s="61">
        <v>-186.10189540613808</v>
      </c>
    </row>
    <row r="46" spans="1:7" x14ac:dyDescent="0.3">
      <c r="A46" s="33" t="s">
        <v>20</v>
      </c>
      <c r="B46" s="88">
        <v>1462.3999217597959</v>
      </c>
      <c r="C46" s="88">
        <v>506.12532894815189</v>
      </c>
      <c r="D46" s="88">
        <v>178.70873776602849</v>
      </c>
      <c r="E46" s="88">
        <v>2.3383444058828999</v>
      </c>
      <c r="F46" s="88">
        <v>42.1950684852035</v>
      </c>
      <c r="G46" s="88">
        <v>224.8442631061383</v>
      </c>
    </row>
    <row r="47" spans="1:7" x14ac:dyDescent="0.3">
      <c r="A47" s="10" t="s">
        <v>28</v>
      </c>
      <c r="B47" s="61">
        <v>-113.16453145007378</v>
      </c>
      <c r="C47" s="61">
        <v>-7.613018115640414</v>
      </c>
      <c r="D47" s="61">
        <v>-57.5933147689083</v>
      </c>
      <c r="E47" s="61">
        <v>0.63091015617300006</v>
      </c>
      <c r="F47" s="61">
        <v>-14.077130366488596</v>
      </c>
      <c r="G47" s="61">
        <v>-78.039040468458609</v>
      </c>
    </row>
    <row r="48" spans="1:7" x14ac:dyDescent="0.3">
      <c r="A48" s="10" t="s">
        <v>29</v>
      </c>
      <c r="B48" s="61">
        <v>1.2790934840065999</v>
      </c>
      <c r="C48" s="89">
        <v>6.4795506179200005E-2</v>
      </c>
      <c r="D48" s="61">
        <v>4.5494591389854993</v>
      </c>
      <c r="E48" s="89">
        <v>0</v>
      </c>
      <c r="F48" s="61">
        <v>0.68261993214960004</v>
      </c>
      <c r="G48" s="61">
        <v>-1.5000099011656001</v>
      </c>
    </row>
    <row r="49" spans="1:7" x14ac:dyDescent="0.3">
      <c r="A49" s="36" t="s">
        <v>60</v>
      </c>
      <c r="B49" s="85">
        <v>1350.5144837937287</v>
      </c>
      <c r="C49" s="85">
        <v>498.57710633869073</v>
      </c>
      <c r="D49" s="85">
        <v>125.66488213610569</v>
      </c>
      <c r="E49" s="85">
        <v>2.9692545620558999</v>
      </c>
      <c r="F49" s="88">
        <v>28.800558050864502</v>
      </c>
      <c r="G49" s="88">
        <v>145.30521273651408</v>
      </c>
    </row>
    <row r="50" spans="1:7" x14ac:dyDescent="0.3">
      <c r="A50" s="20" t="s">
        <v>122</v>
      </c>
      <c r="B50" s="84">
        <v>-332.80447804523408</v>
      </c>
      <c r="C50" s="84">
        <v>-163.48362154012671</v>
      </c>
      <c r="D50" s="86">
        <v>4.9855329718238997</v>
      </c>
      <c r="E50" s="84">
        <v>3.94789E-8</v>
      </c>
      <c r="F50" s="61">
        <v>-6.6511026020253006</v>
      </c>
      <c r="G50" s="61">
        <v>-50.198241750688297</v>
      </c>
    </row>
    <row r="51" spans="1:7" x14ac:dyDescent="0.3">
      <c r="A51" s="33" t="s">
        <v>93</v>
      </c>
      <c r="B51" s="85">
        <v>1017.7100057484947</v>
      </c>
      <c r="C51" s="85">
        <v>335.09348479856402</v>
      </c>
      <c r="D51" s="85">
        <v>130.65041510792958</v>
      </c>
      <c r="E51" s="85">
        <v>2.9692546015347996</v>
      </c>
      <c r="F51" s="88">
        <v>22.149455448839202</v>
      </c>
      <c r="G51" s="88">
        <v>95.106970985825782</v>
      </c>
    </row>
    <row r="52" spans="1:7" ht="11.15" customHeight="1" x14ac:dyDescent="0.3">
      <c r="A52" s="36" t="s">
        <v>123</v>
      </c>
      <c r="B52" s="85">
        <v>0</v>
      </c>
      <c r="C52" s="85">
        <v>0</v>
      </c>
      <c r="D52" s="85">
        <v>0</v>
      </c>
      <c r="E52" s="85">
        <v>148.20313914082141</v>
      </c>
      <c r="F52" s="85">
        <v>0</v>
      </c>
      <c r="G52" s="85">
        <v>0</v>
      </c>
    </row>
    <row r="53" spans="1:7" x14ac:dyDescent="0.3">
      <c r="A53" s="141" t="s">
        <v>64</v>
      </c>
      <c r="B53" s="142">
        <v>-4.6239597967993005</v>
      </c>
      <c r="C53" s="142">
        <v>-56.447634273411701</v>
      </c>
      <c r="D53" s="143">
        <v>0</v>
      </c>
      <c r="E53" s="142">
        <v>-7.3090556007398</v>
      </c>
      <c r="F53" s="235">
        <v>-10.258590973228699</v>
      </c>
      <c r="G53" s="235">
        <v>-41.738012746432702</v>
      </c>
    </row>
    <row r="54" spans="1:7" x14ac:dyDescent="0.3">
      <c r="A54" s="33" t="s">
        <v>94</v>
      </c>
      <c r="B54" s="85">
        <v>1013.0860459516954</v>
      </c>
      <c r="C54" s="85">
        <v>278.6458505251523</v>
      </c>
      <c r="D54" s="85">
        <v>130.65041510792958</v>
      </c>
      <c r="E54" s="85">
        <v>143.8633381416164</v>
      </c>
      <c r="F54" s="85">
        <v>11.890864475610503</v>
      </c>
      <c r="G54" s="85">
        <v>53.368958239393081</v>
      </c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7B3-DAEE-4D3E-B230-7D6079A79E24}">
  <sheetPr>
    <tabColor rgb="FF0070C0"/>
  </sheetPr>
  <dimension ref="A5:G37"/>
  <sheetViews>
    <sheetView showGridLines="0" zoomScale="85" zoomScaleNormal="85" workbookViewId="0"/>
  </sheetViews>
  <sheetFormatPr baseColWidth="10" defaultColWidth="11.453125" defaultRowHeight="13" x14ac:dyDescent="0.3"/>
  <cols>
    <col min="1" max="1" width="35" style="1" bestFit="1" customWidth="1"/>
    <col min="2" max="2" width="11.453125" style="1"/>
    <col min="3" max="3" width="20.453125" style="1" customWidth="1"/>
    <col min="4" max="16384" width="11.453125" style="1"/>
  </cols>
  <sheetData>
    <row r="5" spans="1:7" ht="14.5" x14ac:dyDescent="0.35">
      <c r="B5" s="37"/>
      <c r="C5" s="38" t="s">
        <v>80</v>
      </c>
      <c r="D5" s="37"/>
    </row>
    <row r="6" spans="1:7" ht="14.5" x14ac:dyDescent="0.35">
      <c r="B6" s="37"/>
      <c r="C6" s="41" t="str">
        <f>+'Prod. Genera&amp;Clientes reportada'!C6</f>
        <v>Junio 2026</v>
      </c>
      <c r="D6" s="37"/>
    </row>
    <row r="7" spans="1:7" ht="14.5" x14ac:dyDescent="0.35">
      <c r="B7" s="37"/>
      <c r="C7" s="38" t="s">
        <v>35</v>
      </c>
      <c r="D7" s="37"/>
    </row>
    <row r="8" spans="1:7" x14ac:dyDescent="0.3">
      <c r="G8" s="49" t="s">
        <v>53</v>
      </c>
    </row>
    <row r="9" spans="1:7" ht="14.25" customHeight="1" x14ac:dyDescent="0.3">
      <c r="A9" s="45" t="str">
        <f>+'Prod. Genera&amp;Clientes reportada'!A9</f>
        <v>Junio 2026</v>
      </c>
      <c r="B9" s="50" t="s">
        <v>38</v>
      </c>
      <c r="C9" s="51" t="s">
        <v>39</v>
      </c>
      <c r="D9" s="50" t="s">
        <v>41</v>
      </c>
      <c r="E9" s="50" t="s">
        <v>79</v>
      </c>
      <c r="F9" s="50" t="s">
        <v>49</v>
      </c>
      <c r="G9" s="50" t="s">
        <v>81</v>
      </c>
    </row>
    <row r="10" spans="1:7" x14ac:dyDescent="0.3">
      <c r="A10" s="4" t="s">
        <v>25</v>
      </c>
      <c r="B10" s="61">
        <v>8413.1143641240615</v>
      </c>
      <c r="C10" s="90">
        <v>4017.727801952979</v>
      </c>
      <c r="D10" s="90">
        <v>4361.0981351621831</v>
      </c>
      <c r="E10" s="61">
        <v>17.179393932122</v>
      </c>
      <c r="F10" s="61">
        <v>4802.6451001532432</v>
      </c>
      <c r="G10" s="61">
        <v>1233.1159916958702</v>
      </c>
    </row>
    <row r="11" spans="1:7" x14ac:dyDescent="0.3">
      <c r="A11" s="4" t="s">
        <v>26</v>
      </c>
      <c r="B11" s="61">
        <v>-4052.645098857</v>
      </c>
      <c r="C11" s="90">
        <v>-1214.1066095372069</v>
      </c>
      <c r="D11" s="90">
        <v>-1524.4261373947852</v>
      </c>
      <c r="E11" s="61">
        <v>-1.7141000000000001E-8</v>
      </c>
      <c r="F11" s="61">
        <v>-3118.1387551768526</v>
      </c>
      <c r="G11" s="61">
        <v>-681.99849842462208</v>
      </c>
    </row>
    <row r="12" spans="1:7" x14ac:dyDescent="0.3">
      <c r="A12" s="48" t="s">
        <v>3</v>
      </c>
      <c r="B12" s="91">
        <v>4360.4692652670619</v>
      </c>
      <c r="C12" s="92">
        <v>2803.6211924157724</v>
      </c>
      <c r="D12" s="92">
        <v>2836.6719977673974</v>
      </c>
      <c r="E12" s="91">
        <v>17.179393914980999</v>
      </c>
      <c r="F12" s="91">
        <v>1684.5063449763907</v>
      </c>
      <c r="G12" s="91">
        <v>551.11749327124812</v>
      </c>
    </row>
    <row r="13" spans="1:7" x14ac:dyDescent="0.3">
      <c r="A13" s="4" t="s">
        <v>17</v>
      </c>
      <c r="B13" s="61">
        <v>-620.14198666647849</v>
      </c>
      <c r="C13" s="61">
        <v>-646.96106712267203</v>
      </c>
      <c r="D13" s="61">
        <v>-893.7442236108227</v>
      </c>
      <c r="E13" s="61">
        <v>-1.5768817379997</v>
      </c>
      <c r="F13" s="61">
        <v>-325.58298863593132</v>
      </c>
      <c r="G13" s="61">
        <v>-206.78350594831483</v>
      </c>
    </row>
    <row r="14" spans="1:7" x14ac:dyDescent="0.3">
      <c r="A14" s="6" t="s">
        <v>5</v>
      </c>
      <c r="B14" s="61">
        <v>-436.60294038080031</v>
      </c>
      <c r="C14" s="90">
        <v>-499.12953851395736</v>
      </c>
      <c r="D14" s="90">
        <v>-720.07864404981865</v>
      </c>
      <c r="E14" s="61">
        <v>9.999999999999999E-14</v>
      </c>
      <c r="F14" s="61">
        <v>-272.26967494647988</v>
      </c>
      <c r="G14" s="61">
        <v>-70.12903997555</v>
      </c>
    </row>
    <row r="15" spans="1:7" x14ac:dyDescent="0.3">
      <c r="A15" s="6" t="s">
        <v>6</v>
      </c>
      <c r="B15" s="61">
        <v>110.8588048822</v>
      </c>
      <c r="C15" s="90">
        <v>247.6135525326545</v>
      </c>
      <c r="D15" s="90">
        <v>219.9667757989466</v>
      </c>
      <c r="E15" s="61">
        <v>9.999999999999999E-14</v>
      </c>
      <c r="F15" s="61">
        <v>0.57390393783740001</v>
      </c>
      <c r="G15" s="61">
        <v>24.0778227141159</v>
      </c>
    </row>
    <row r="16" spans="1:7" x14ac:dyDescent="0.3">
      <c r="A16" s="6" t="s">
        <v>18</v>
      </c>
      <c r="B16" s="61">
        <v>-558.19962193526192</v>
      </c>
      <c r="C16" s="90">
        <v>-548.66946006828277</v>
      </c>
      <c r="D16" s="90">
        <v>-515.81158649832003</v>
      </c>
      <c r="E16" s="61">
        <v>-1.9172609016118001</v>
      </c>
      <c r="F16" s="61">
        <v>-260.41790307106612</v>
      </c>
      <c r="G16" s="61">
        <v>-142.8424004534003</v>
      </c>
    </row>
    <row r="17" spans="1:7" x14ac:dyDescent="0.3">
      <c r="A17" s="6" t="s">
        <v>69</v>
      </c>
      <c r="B17" s="61">
        <v>263.80177076738363</v>
      </c>
      <c r="C17" s="90">
        <v>153.2243789269136</v>
      </c>
      <c r="D17" s="90">
        <v>122.1792311383694</v>
      </c>
      <c r="E17" s="5">
        <v>0.34037916361190002</v>
      </c>
      <c r="F17" s="61">
        <v>206.53068544377729</v>
      </c>
      <c r="G17" s="61">
        <v>-17.889888233480399</v>
      </c>
    </row>
    <row r="18" spans="1:7" x14ac:dyDescent="0.3">
      <c r="A18" s="4" t="s">
        <v>8</v>
      </c>
      <c r="B18" s="61">
        <v>-772.15925852934311</v>
      </c>
      <c r="C18" s="90">
        <v>-189.31640969548869</v>
      </c>
      <c r="D18" s="90">
        <v>-503.55982911619759</v>
      </c>
      <c r="E18" s="61">
        <v>2.9999999999999998E-13</v>
      </c>
      <c r="F18" s="61">
        <v>-5.6335478021674001</v>
      </c>
      <c r="G18" s="61">
        <v>-22.618477824612199</v>
      </c>
    </row>
    <row r="19" spans="1:7" x14ac:dyDescent="0.3">
      <c r="A19" s="48" t="s">
        <v>9</v>
      </c>
      <c r="B19" s="92">
        <v>2968.1680200712408</v>
      </c>
      <c r="C19" s="92">
        <v>1967.3437155976117</v>
      </c>
      <c r="D19" s="92">
        <v>1439.3679450403777</v>
      </c>
      <c r="E19" s="92">
        <v>15.602512176981598</v>
      </c>
      <c r="F19" s="92">
        <v>1353.2898085382919</v>
      </c>
      <c r="G19" s="92">
        <v>321.71550949832113</v>
      </c>
    </row>
    <row r="20" spans="1:7" x14ac:dyDescent="0.3">
      <c r="B20" s="60"/>
      <c r="C20" s="60"/>
      <c r="D20" s="60"/>
      <c r="E20" s="60"/>
      <c r="F20" s="60"/>
      <c r="G20" s="60"/>
    </row>
    <row r="21" spans="1:7" x14ac:dyDescent="0.3">
      <c r="B21" s="60"/>
      <c r="C21" s="60"/>
      <c r="D21" s="60"/>
      <c r="E21" s="60"/>
      <c r="F21" s="60"/>
      <c r="G21" s="60"/>
    </row>
    <row r="22" spans="1:7" x14ac:dyDescent="0.3">
      <c r="B22" s="60"/>
      <c r="C22" s="60"/>
      <c r="D22" s="60"/>
      <c r="E22" s="60"/>
      <c r="F22" s="60"/>
      <c r="G22" s="60"/>
    </row>
    <row r="23" spans="1:7" x14ac:dyDescent="0.3">
      <c r="B23" s="60"/>
      <c r="C23" s="60"/>
      <c r="D23" s="60"/>
      <c r="E23" s="60"/>
      <c r="F23" s="60"/>
      <c r="G23" s="101" t="s">
        <v>53</v>
      </c>
    </row>
    <row r="24" spans="1:7" ht="14.25" customHeight="1" x14ac:dyDescent="0.3">
      <c r="A24" s="45" t="str">
        <f>+'Prod. Genera&amp;Clientes reportada'!A34</f>
        <v>Junio 2025</v>
      </c>
      <c r="B24" s="88" t="s">
        <v>38</v>
      </c>
      <c r="C24" s="102" t="s">
        <v>39</v>
      </c>
      <c r="D24" s="88" t="s">
        <v>41</v>
      </c>
      <c r="E24" s="88" t="s">
        <v>79</v>
      </c>
      <c r="F24" s="88" t="s">
        <v>49</v>
      </c>
      <c r="G24" s="88" t="s">
        <v>81</v>
      </c>
    </row>
    <row r="25" spans="1:7" x14ac:dyDescent="0.3">
      <c r="A25" s="4" t="s">
        <v>25</v>
      </c>
      <c r="B25" s="61">
        <v>8329.3090897921211</v>
      </c>
      <c r="C25" s="90">
        <v>3930.1567438474622</v>
      </c>
      <c r="D25" s="90">
        <v>4724.3938983390681</v>
      </c>
      <c r="E25" s="61">
        <v>3.4267987660440005</v>
      </c>
      <c r="F25" s="61">
        <v>4248.609491405201</v>
      </c>
      <c r="G25" s="61">
        <v>1338.1115077512281</v>
      </c>
    </row>
    <row r="26" spans="1:7" x14ac:dyDescent="0.3">
      <c r="A26" s="4" t="s">
        <v>26</v>
      </c>
      <c r="B26" s="61">
        <v>-3993.6291326</v>
      </c>
      <c r="C26" s="90">
        <v>-1344.0196497960055</v>
      </c>
      <c r="D26" s="90">
        <v>-1430.2592355808958</v>
      </c>
      <c r="E26" s="61">
        <v>-3.6724900000000001E-8</v>
      </c>
      <c r="F26" s="61">
        <v>-2697.1382735818961</v>
      </c>
      <c r="G26" s="61">
        <v>-770.16320843731103</v>
      </c>
    </row>
    <row r="27" spans="1:7" x14ac:dyDescent="0.3">
      <c r="A27" s="48" t="s">
        <v>3</v>
      </c>
      <c r="B27" s="91">
        <v>4335.679957192121</v>
      </c>
      <c r="C27" s="92">
        <v>2586.1370940514566</v>
      </c>
      <c r="D27" s="92">
        <v>3294.1346627581725</v>
      </c>
      <c r="E27" s="91">
        <v>3.4267987293191005</v>
      </c>
      <c r="F27" s="91">
        <v>1551.4712178233049</v>
      </c>
      <c r="G27" s="91">
        <v>567.94829931391712</v>
      </c>
    </row>
    <row r="28" spans="1:7" x14ac:dyDescent="0.3">
      <c r="A28" s="4" t="s">
        <v>17</v>
      </c>
      <c r="B28" s="61">
        <v>-601.83114814536941</v>
      </c>
      <c r="C28" s="61">
        <v>-619.94184695079139</v>
      </c>
      <c r="D28" s="61">
        <v>-916.39108110688403</v>
      </c>
      <c r="E28" s="61">
        <v>-5.3725121100269995</v>
      </c>
      <c r="F28" s="61">
        <v>-408.05881819337128</v>
      </c>
      <c r="G28" s="61">
        <v>-135.9577940588581</v>
      </c>
    </row>
    <row r="29" spans="1:7" x14ac:dyDescent="0.3">
      <c r="A29" s="6" t="s">
        <v>5</v>
      </c>
      <c r="B29" s="61">
        <v>-426.86221320970003</v>
      </c>
      <c r="C29" s="90">
        <v>-430.44119527542222</v>
      </c>
      <c r="D29" s="90">
        <v>-675.07436824950719</v>
      </c>
      <c r="E29" s="61">
        <v>1.9999999999999998E-13</v>
      </c>
      <c r="F29" s="61">
        <v>-241.64915492714161</v>
      </c>
      <c r="G29" s="61">
        <v>-68.225802764613292</v>
      </c>
    </row>
    <row r="30" spans="1:7" x14ac:dyDescent="0.3">
      <c r="A30" s="6" t="s">
        <v>6</v>
      </c>
      <c r="B30" s="61">
        <v>103.34433676610001</v>
      </c>
      <c r="C30" s="90">
        <v>209.1855823411164</v>
      </c>
      <c r="D30" s="90">
        <v>237.6623442130776</v>
      </c>
      <c r="E30" s="61">
        <v>0</v>
      </c>
      <c r="F30" s="61">
        <v>0.92601283144730007</v>
      </c>
      <c r="G30" s="61">
        <v>19.451137957268902</v>
      </c>
    </row>
    <row r="31" spans="1:7" x14ac:dyDescent="0.3">
      <c r="A31" s="6" t="s">
        <v>18</v>
      </c>
      <c r="B31" s="61">
        <v>-551.34062226415949</v>
      </c>
      <c r="C31" s="90">
        <v>-482.652869176053</v>
      </c>
      <c r="D31" s="90">
        <v>-592.45171529958043</v>
      </c>
      <c r="E31" s="61">
        <v>-5.4083230687301995</v>
      </c>
      <c r="F31" s="61">
        <v>-240.50508502362459</v>
      </c>
      <c r="G31" s="61">
        <v>-127.84379180119591</v>
      </c>
    </row>
    <row r="32" spans="1:7" x14ac:dyDescent="0.3">
      <c r="A32" s="6" t="s">
        <v>69</v>
      </c>
      <c r="B32" s="61">
        <v>273.0273505623901</v>
      </c>
      <c r="C32" s="90">
        <v>83.966635159567403</v>
      </c>
      <c r="D32" s="90">
        <v>113.47265822912601</v>
      </c>
      <c r="E32" s="61">
        <v>3.5810958702999995E-2</v>
      </c>
      <c r="F32" s="61">
        <v>73.169408925947607</v>
      </c>
      <c r="G32" s="61">
        <v>40.660662549682201</v>
      </c>
    </row>
    <row r="33" spans="1:7" x14ac:dyDescent="0.3">
      <c r="A33" s="4" t="s">
        <v>8</v>
      </c>
      <c r="B33" s="61">
        <v>-821.46634726799016</v>
      </c>
      <c r="C33" s="90">
        <v>-237.2719373862567</v>
      </c>
      <c r="D33" s="90">
        <v>-491.1668871720006</v>
      </c>
      <c r="E33" s="61">
        <v>-9.999999999999999E-14</v>
      </c>
      <c r="F33" s="61">
        <v>-5.4292055270991995</v>
      </c>
      <c r="G33" s="61">
        <v>-24.4064284128767</v>
      </c>
    </row>
    <row r="34" spans="1:7" x14ac:dyDescent="0.3">
      <c r="A34" s="48" t="s">
        <v>9</v>
      </c>
      <c r="B34" s="92">
        <v>2912.3824617787614</v>
      </c>
      <c r="C34" s="92">
        <v>1728.9233097144086</v>
      </c>
      <c r="D34" s="92">
        <v>1886.5766944792879</v>
      </c>
      <c r="E34" s="92">
        <v>-1.9457133807079989</v>
      </c>
      <c r="F34" s="92">
        <v>1137.9831941028344</v>
      </c>
      <c r="G34" s="92">
        <v>407.5840768421823</v>
      </c>
    </row>
    <row r="36" spans="1:7" x14ac:dyDescent="0.3">
      <c r="A36" s="7"/>
    </row>
    <row r="37" spans="1:7" x14ac:dyDescent="0.3">
      <c r="B37" s="54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DD1C-8601-42C6-8D11-BB063E78E8CB}">
  <sheetPr>
    <tabColor rgb="FF0070C0"/>
  </sheetPr>
  <dimension ref="A2:H61"/>
  <sheetViews>
    <sheetView showGridLines="0" tabSelected="1" zoomScale="85" zoomScaleNormal="85" workbookViewId="0"/>
  </sheetViews>
  <sheetFormatPr baseColWidth="10" defaultColWidth="11.36328125" defaultRowHeight="12" x14ac:dyDescent="0.3"/>
  <cols>
    <col min="1" max="1" width="60.453125" style="117" customWidth="1"/>
    <col min="2" max="2" width="13.54296875" style="117" customWidth="1"/>
    <col min="3" max="3" width="2.6328125" style="117" customWidth="1"/>
    <col min="4" max="4" width="10" style="117" bestFit="1" customWidth="1"/>
    <col min="5" max="6" width="2.6328125" style="117" customWidth="1"/>
    <col min="7" max="12" width="11.36328125" style="117"/>
    <col min="13" max="13" width="10.08984375" style="117" customWidth="1"/>
    <col min="14" max="16384" width="11.36328125" style="117"/>
  </cols>
  <sheetData>
    <row r="2" spans="1:8" ht="12.75" customHeight="1" x14ac:dyDescent="0.3"/>
    <row r="3" spans="1:8" ht="12.75" customHeight="1" x14ac:dyDescent="0.3"/>
    <row r="4" spans="1:8" ht="12.75" customHeight="1" x14ac:dyDescent="0.3"/>
    <row r="5" spans="1:8" x14ac:dyDescent="0.3">
      <c r="A5" s="118" t="s">
        <v>112</v>
      </c>
      <c r="B5" s="119"/>
      <c r="D5" s="120"/>
    </row>
    <row r="6" spans="1:8" x14ac:dyDescent="0.3">
      <c r="A6" s="121" t="str">
        <f>+'Cuenta por Países reportada'!C6</f>
        <v>Junio 2026</v>
      </c>
      <c r="B6" s="119"/>
      <c r="D6" s="120"/>
    </row>
    <row r="7" spans="1:8" x14ac:dyDescent="0.3">
      <c r="A7" s="122" t="s">
        <v>52</v>
      </c>
      <c r="B7" s="119"/>
      <c r="D7" s="120"/>
    </row>
    <row r="8" spans="1:8" x14ac:dyDescent="0.3">
      <c r="A8" s="123"/>
      <c r="B8" s="123"/>
      <c r="D8" s="124" t="s">
        <v>113</v>
      </c>
    </row>
    <row r="9" spans="1:8" ht="24" x14ac:dyDescent="0.3">
      <c r="A9" s="125"/>
      <c r="B9" s="59" t="s">
        <v>120</v>
      </c>
      <c r="C9" s="126"/>
      <c r="D9" s="59" t="s">
        <v>121</v>
      </c>
      <c r="E9" s="126"/>
      <c r="F9" s="126"/>
    </row>
    <row r="10" spans="1:8" x14ac:dyDescent="0.3">
      <c r="A10" s="127" t="s">
        <v>1</v>
      </c>
      <c r="B10" s="144">
        <v>12017.57540680871</v>
      </c>
      <c r="C10" s="145"/>
      <c r="D10" s="146">
        <v>10451.513659410144</v>
      </c>
      <c r="E10" s="128"/>
      <c r="F10" s="128"/>
      <c r="G10" s="129"/>
      <c r="H10" s="129"/>
    </row>
    <row r="11" spans="1:8" x14ac:dyDescent="0.3">
      <c r="A11" s="130" t="s">
        <v>2</v>
      </c>
      <c r="B11" s="147">
        <v>-5588.2399048993448</v>
      </c>
      <c r="C11" s="148"/>
      <c r="D11" s="149">
        <v>-4624.1720802855252</v>
      </c>
      <c r="E11" s="131"/>
      <c r="F11" s="131"/>
      <c r="G11" s="129"/>
    </row>
    <row r="12" spans="1:8" x14ac:dyDescent="0.3">
      <c r="A12" s="132" t="s">
        <v>3</v>
      </c>
      <c r="B12" s="150">
        <v>6429.3355019093651</v>
      </c>
      <c r="C12" s="151"/>
      <c r="D12" s="152">
        <v>5827.3415791246171</v>
      </c>
      <c r="E12" s="133"/>
      <c r="F12" s="133"/>
      <c r="G12" s="129"/>
    </row>
    <row r="13" spans="1:8" x14ac:dyDescent="0.3">
      <c r="A13" s="127" t="s">
        <v>116</v>
      </c>
      <c r="B13" s="145">
        <v>-1348.4101947457168</v>
      </c>
      <c r="C13" s="151"/>
      <c r="D13" s="153">
        <v>-1364.2874149441852</v>
      </c>
      <c r="E13" s="133"/>
      <c r="F13" s="133"/>
      <c r="G13" s="129"/>
    </row>
    <row r="14" spans="1:8" x14ac:dyDescent="0.3">
      <c r="A14" s="130" t="s">
        <v>5</v>
      </c>
      <c r="B14" s="148">
        <v>-1040.7386043014942</v>
      </c>
      <c r="C14" s="151"/>
      <c r="D14" s="154">
        <v>-1058.4646990153021</v>
      </c>
      <c r="E14" s="133"/>
      <c r="F14" s="133"/>
      <c r="G14" s="129"/>
    </row>
    <row r="15" spans="1:8" x14ac:dyDescent="0.3">
      <c r="A15" s="130" t="s">
        <v>6</v>
      </c>
      <c r="B15" s="148">
        <v>288.35700523213308</v>
      </c>
      <c r="C15" s="151"/>
      <c r="D15" s="148">
        <v>327.51732420796139</v>
      </c>
      <c r="E15" s="133"/>
      <c r="F15" s="133"/>
      <c r="G15" s="129"/>
    </row>
    <row r="16" spans="1:8" x14ac:dyDescent="0.3">
      <c r="A16" s="130" t="s">
        <v>7</v>
      </c>
      <c r="B16" s="148">
        <v>-894.15458510852943</v>
      </c>
      <c r="C16" s="151"/>
      <c r="D16" s="154">
        <v>-977.19657083239701</v>
      </c>
      <c r="E16" s="133"/>
      <c r="F16" s="133"/>
      <c r="G16" s="129"/>
    </row>
    <row r="17" spans="1:7" x14ac:dyDescent="0.3">
      <c r="A17" s="130" t="s">
        <v>69</v>
      </c>
      <c r="B17" s="148">
        <v>298.12598943217392</v>
      </c>
      <c r="C17" s="151"/>
      <c r="D17" s="148">
        <v>343.85653069555281</v>
      </c>
      <c r="E17" s="133"/>
      <c r="F17" s="133"/>
      <c r="G17" s="129"/>
    </row>
    <row r="18" spans="1:7" x14ac:dyDescent="0.3">
      <c r="A18" s="127" t="s">
        <v>8</v>
      </c>
      <c r="B18" s="145">
        <v>-1013.7904391328219</v>
      </c>
      <c r="C18" s="151"/>
      <c r="D18" s="153">
        <v>-480.15892169938013</v>
      </c>
      <c r="E18" s="133"/>
      <c r="F18" s="133"/>
      <c r="G18" s="129"/>
    </row>
    <row r="19" spans="1:7" x14ac:dyDescent="0.3">
      <c r="A19" s="132" t="s">
        <v>9</v>
      </c>
      <c r="B19" s="150">
        <v>4067.1348680308265</v>
      </c>
      <c r="C19" s="151"/>
      <c r="D19" s="152">
        <v>3982.8952424810559</v>
      </c>
      <c r="E19" s="133"/>
      <c r="F19" s="133"/>
      <c r="G19" s="129"/>
    </row>
    <row r="20" spans="1:7" x14ac:dyDescent="0.3">
      <c r="A20" s="130" t="s">
        <v>10</v>
      </c>
      <c r="B20" s="148">
        <v>-1475.7073882906207</v>
      </c>
      <c r="C20" s="151"/>
      <c r="D20" s="154">
        <v>-1348.6866932785219</v>
      </c>
      <c r="E20" s="133"/>
      <c r="F20" s="133"/>
      <c r="G20" s="129"/>
    </row>
    <row r="21" spans="1:7" x14ac:dyDescent="0.3">
      <c r="A21" s="132" t="s">
        <v>57</v>
      </c>
      <c r="B21" s="150">
        <v>2591.4274797402059</v>
      </c>
      <c r="C21" s="151"/>
      <c r="D21" s="152">
        <v>2634.2085492025326</v>
      </c>
      <c r="E21" s="133"/>
      <c r="F21" s="133"/>
      <c r="G21" s="129"/>
    </row>
    <row r="22" spans="1:7" x14ac:dyDescent="0.3">
      <c r="A22" s="130" t="s">
        <v>117</v>
      </c>
      <c r="B22" s="148">
        <v>-1175.3827093659888</v>
      </c>
      <c r="C22" s="155"/>
      <c r="D22" s="154">
        <v>-1092.2662892562457</v>
      </c>
      <c r="E22" s="133"/>
      <c r="F22" s="133"/>
      <c r="G22" s="129"/>
    </row>
    <row r="23" spans="1:7" x14ac:dyDescent="0.3">
      <c r="A23" s="130" t="s">
        <v>118</v>
      </c>
      <c r="B23" s="148">
        <v>678.78979039669002</v>
      </c>
      <c r="C23" s="155"/>
      <c r="D23" s="154">
        <v>475.66290749207474</v>
      </c>
      <c r="E23" s="133"/>
      <c r="F23" s="133"/>
      <c r="G23" s="129"/>
    </row>
    <row r="24" spans="1:7" x14ac:dyDescent="0.3">
      <c r="A24" s="127" t="s">
        <v>11</v>
      </c>
      <c r="B24" s="144">
        <v>-496.59291896929881</v>
      </c>
      <c r="C24" s="151"/>
      <c r="D24" s="146">
        <v>-616.60338176417099</v>
      </c>
      <c r="E24" s="133"/>
      <c r="F24" s="133"/>
      <c r="G24" s="129"/>
    </row>
    <row r="25" spans="1:7" x14ac:dyDescent="0.3">
      <c r="A25" s="127" t="s">
        <v>119</v>
      </c>
      <c r="B25" s="144">
        <v>31.799639914886399</v>
      </c>
      <c r="C25" s="151"/>
      <c r="D25" s="146">
        <v>23.018642605855405</v>
      </c>
      <c r="E25" s="133"/>
      <c r="F25" s="133"/>
      <c r="G25" s="129"/>
    </row>
    <row r="26" spans="1:7" x14ac:dyDescent="0.3">
      <c r="A26" s="132" t="s">
        <v>58</v>
      </c>
      <c r="B26" s="150">
        <v>2126.6342007957933</v>
      </c>
      <c r="C26" s="151"/>
      <c r="D26" s="152">
        <v>2040.6238099342168</v>
      </c>
      <c r="E26" s="133"/>
      <c r="F26" s="133"/>
      <c r="G26" s="129"/>
    </row>
    <row r="27" spans="1:7" x14ac:dyDescent="0.3">
      <c r="A27" s="130" t="s">
        <v>12</v>
      </c>
      <c r="B27" s="147">
        <v>-334.9662790179683</v>
      </c>
      <c r="C27" s="151"/>
      <c r="D27" s="149">
        <v>-425.43516219341609</v>
      </c>
      <c r="E27" s="133"/>
      <c r="F27" s="133"/>
      <c r="G27" s="129"/>
    </row>
    <row r="28" spans="1:7" x14ac:dyDescent="0.3">
      <c r="A28" s="132" t="s">
        <v>124</v>
      </c>
      <c r="B28" s="150">
        <v>1727.7200773734075</v>
      </c>
      <c r="C28" s="151"/>
      <c r="D28" s="152">
        <v>1679.1364921452196</v>
      </c>
      <c r="E28" s="133"/>
      <c r="F28" s="133"/>
      <c r="G28" s="129"/>
    </row>
    <row r="29" spans="1:7" x14ac:dyDescent="0.3">
      <c r="A29" s="132" t="s">
        <v>125</v>
      </c>
      <c r="B29" s="150">
        <v>-16.393178899315387</v>
      </c>
      <c r="C29" s="151"/>
      <c r="D29" s="152">
        <v>1044.4196564114202</v>
      </c>
      <c r="E29" s="133"/>
      <c r="F29" s="133"/>
      <c r="G29" s="129"/>
    </row>
    <row r="30" spans="1:7" x14ac:dyDescent="0.3">
      <c r="A30" s="117" t="s">
        <v>64</v>
      </c>
      <c r="B30" s="156">
        <v>-63.947844404417495</v>
      </c>
      <c r="C30" s="151"/>
      <c r="D30" s="156">
        <v>-34.560077725923492</v>
      </c>
      <c r="E30" s="133"/>
      <c r="F30" s="133"/>
    </row>
    <row r="31" spans="1:7" x14ac:dyDescent="0.3">
      <c r="A31" s="132" t="s">
        <v>94</v>
      </c>
      <c r="B31" s="150">
        <v>1711.3268984740921</v>
      </c>
      <c r="C31" s="151"/>
      <c r="D31" s="152">
        <v>2625.0482264262987</v>
      </c>
      <c r="E31" s="133"/>
      <c r="F31" s="133"/>
    </row>
    <row r="32" spans="1:7" x14ac:dyDescent="0.3">
      <c r="C32" s="133"/>
      <c r="E32" s="133"/>
      <c r="F32" s="133"/>
    </row>
    <row r="33" spans="1:7" x14ac:dyDescent="0.3">
      <c r="C33" s="133"/>
      <c r="E33" s="133"/>
      <c r="F33" s="133"/>
    </row>
    <row r="34" spans="1:7" x14ac:dyDescent="0.3">
      <c r="C34" s="133"/>
      <c r="E34" s="133"/>
      <c r="F34" s="133"/>
    </row>
    <row r="35" spans="1:7" x14ac:dyDescent="0.3">
      <c r="C35" s="133"/>
      <c r="E35" s="133"/>
      <c r="F35" s="133"/>
    </row>
    <row r="36" spans="1:7" x14ac:dyDescent="0.3">
      <c r="C36" s="133"/>
      <c r="E36" s="133"/>
      <c r="F36" s="133"/>
    </row>
    <row r="37" spans="1:7" x14ac:dyDescent="0.3">
      <c r="C37" s="133"/>
      <c r="E37" s="133"/>
      <c r="F37" s="133"/>
    </row>
    <row r="38" spans="1:7" x14ac:dyDescent="0.3">
      <c r="C38" s="133"/>
      <c r="E38" s="133"/>
      <c r="F38" s="133"/>
    </row>
    <row r="39" spans="1:7" ht="24" x14ac:dyDescent="0.3">
      <c r="A39" s="135"/>
      <c r="B39" s="136" t="s">
        <v>114</v>
      </c>
      <c r="C39" s="133"/>
      <c r="D39" s="136" t="s">
        <v>115</v>
      </c>
      <c r="E39" s="133"/>
      <c r="F39" s="133"/>
    </row>
    <row r="40" spans="1:7" x14ac:dyDescent="0.3">
      <c r="A40" s="127" t="s">
        <v>1</v>
      </c>
      <c r="B40" s="144">
        <v>12582.926102338095</v>
      </c>
      <c r="C40" s="133"/>
      <c r="D40" s="144">
        <v>9517.5358136968844</v>
      </c>
      <c r="E40" s="133"/>
      <c r="F40" s="133"/>
    </row>
    <row r="41" spans="1:7" x14ac:dyDescent="0.3">
      <c r="A41" s="130" t="s">
        <v>2</v>
      </c>
      <c r="B41" s="147">
        <v>-5560.9271489473376</v>
      </c>
      <c r="C41" s="133"/>
      <c r="D41" s="147">
        <v>-4186.6199406173691</v>
      </c>
      <c r="E41" s="133"/>
      <c r="F41" s="133"/>
    </row>
    <row r="42" spans="1:7" x14ac:dyDescent="0.3">
      <c r="A42" s="132" t="s">
        <v>3</v>
      </c>
      <c r="B42" s="150">
        <v>7021.9989533907574</v>
      </c>
      <c r="C42" s="133"/>
      <c r="D42" s="150">
        <v>5330.9158730795116</v>
      </c>
      <c r="E42" s="133"/>
      <c r="F42" s="133"/>
      <c r="G42" s="129"/>
    </row>
    <row r="43" spans="1:7" x14ac:dyDescent="0.3">
      <c r="A43" s="127" t="s">
        <v>4</v>
      </c>
      <c r="B43" s="145">
        <v>-1431.4943623757406</v>
      </c>
      <c r="C43" s="133"/>
      <c r="D43" s="145">
        <v>-1312.5490623428334</v>
      </c>
      <c r="E43" s="133"/>
      <c r="F43" s="133"/>
    </row>
    <row r="44" spans="1:7" x14ac:dyDescent="0.3">
      <c r="A44" s="130" t="s">
        <v>5</v>
      </c>
      <c r="B44" s="148">
        <v>-1008.4838496491861</v>
      </c>
      <c r="C44" s="133"/>
      <c r="D44" s="148">
        <v>-947.28975135679502</v>
      </c>
      <c r="E44" s="133"/>
      <c r="F44" s="133"/>
    </row>
    <row r="45" spans="1:7" x14ac:dyDescent="0.3">
      <c r="A45" s="130" t="s">
        <v>6</v>
      </c>
      <c r="B45" s="148">
        <v>250.07794821204129</v>
      </c>
      <c r="C45" s="133"/>
      <c r="D45" s="148">
        <v>328.87353535265891</v>
      </c>
      <c r="E45" s="133"/>
      <c r="F45" s="133"/>
    </row>
    <row r="46" spans="1:7" x14ac:dyDescent="0.3">
      <c r="A46" s="130" t="s">
        <v>7</v>
      </c>
      <c r="B46" s="148">
        <v>-912.81978920069423</v>
      </c>
      <c r="C46" s="133"/>
      <c r="D46" s="148">
        <v>-911.4877659255169</v>
      </c>
      <c r="E46" s="133"/>
      <c r="F46" s="133"/>
    </row>
    <row r="47" spans="1:7" x14ac:dyDescent="0.3">
      <c r="A47" s="130" t="s">
        <v>69</v>
      </c>
      <c r="B47" s="148">
        <v>239.73132826209806</v>
      </c>
      <c r="C47" s="133"/>
      <c r="D47" s="148">
        <v>217.35491958682033</v>
      </c>
      <c r="E47" s="133"/>
      <c r="F47" s="133"/>
    </row>
    <row r="48" spans="1:7" x14ac:dyDescent="0.3">
      <c r="A48" s="127" t="s">
        <v>8</v>
      </c>
      <c r="B48" s="145">
        <v>-1087.2933830972736</v>
      </c>
      <c r="C48" s="133"/>
      <c r="D48" s="145">
        <v>-495.12954303193851</v>
      </c>
      <c r="E48" s="133"/>
      <c r="F48" s="133"/>
    </row>
    <row r="49" spans="1:7" x14ac:dyDescent="0.3">
      <c r="A49" s="132" t="s">
        <v>9</v>
      </c>
      <c r="B49" s="150">
        <v>4503.2112079177423</v>
      </c>
      <c r="C49" s="133"/>
      <c r="D49" s="150">
        <v>3523.2372677047415</v>
      </c>
      <c r="E49" s="133"/>
      <c r="F49" s="133"/>
      <c r="G49" s="129"/>
    </row>
    <row r="50" spans="1:7" x14ac:dyDescent="0.3">
      <c r="A50" s="130" t="s">
        <v>10</v>
      </c>
      <c r="B50" s="148">
        <v>-1358.0339644213839</v>
      </c>
      <c r="C50" s="133"/>
      <c r="D50" s="148">
        <v>-1407.4060237075958</v>
      </c>
      <c r="E50" s="133"/>
      <c r="F50" s="133"/>
    </row>
    <row r="51" spans="1:7" x14ac:dyDescent="0.3">
      <c r="A51" s="132" t="s">
        <v>57</v>
      </c>
      <c r="B51" s="150">
        <v>3145.1772434963586</v>
      </c>
      <c r="C51" s="133"/>
      <c r="D51" s="150">
        <v>2115.8312439971451</v>
      </c>
      <c r="E51" s="133"/>
      <c r="F51" s="133"/>
      <c r="G51" s="129"/>
    </row>
    <row r="52" spans="1:7" x14ac:dyDescent="0.3">
      <c r="A52" s="130" t="s">
        <v>117</v>
      </c>
      <c r="B52" s="148">
        <v>-1102.0501397966195</v>
      </c>
      <c r="C52" s="134"/>
      <c r="D52" s="148">
        <v>-976.7969777225594</v>
      </c>
      <c r="E52" s="133"/>
      <c r="F52" s="133"/>
    </row>
    <row r="53" spans="1:7" x14ac:dyDescent="0.3">
      <c r="A53" s="130" t="s">
        <v>118</v>
      </c>
      <c r="B53" s="148">
        <v>598.95750305905403</v>
      </c>
      <c r="C53" s="134"/>
      <c r="D53" s="148">
        <v>874.72742824713123</v>
      </c>
      <c r="E53" s="133"/>
      <c r="F53" s="133"/>
    </row>
    <row r="54" spans="1:7" x14ac:dyDescent="0.3">
      <c r="A54" s="127" t="s">
        <v>11</v>
      </c>
      <c r="B54" s="144">
        <v>-503.0926367375655</v>
      </c>
      <c r="C54" s="133"/>
      <c r="D54" s="144">
        <v>-102.06954947542818</v>
      </c>
      <c r="E54" s="133"/>
      <c r="F54" s="133"/>
    </row>
    <row r="55" spans="1:7" x14ac:dyDescent="0.3">
      <c r="A55" s="137" t="s">
        <v>119</v>
      </c>
      <c r="B55" s="144">
        <v>35.8508325103328</v>
      </c>
      <c r="C55" s="133"/>
      <c r="D55" s="144">
        <v>12.587148600383323</v>
      </c>
      <c r="E55" s="133"/>
      <c r="F55" s="133"/>
    </row>
    <row r="56" spans="1:7" x14ac:dyDescent="0.3">
      <c r="A56" s="132" t="s">
        <v>58</v>
      </c>
      <c r="B56" s="150">
        <v>2677.9354392691262</v>
      </c>
      <c r="C56" s="133"/>
      <c r="D56" s="150">
        <v>2026.3488431220999</v>
      </c>
      <c r="E56" s="133"/>
      <c r="F56" s="133"/>
      <c r="G56" s="129"/>
    </row>
    <row r="57" spans="1:7" x14ac:dyDescent="0.3">
      <c r="A57" s="130" t="s">
        <v>12</v>
      </c>
      <c r="B57" s="147">
        <v>-624.3270694169064</v>
      </c>
      <c r="C57" s="133"/>
      <c r="D57" s="147">
        <v>-353.59633489510372</v>
      </c>
      <c r="E57" s="133"/>
      <c r="F57" s="133"/>
    </row>
    <row r="58" spans="1:7" x14ac:dyDescent="0.3">
      <c r="A58" s="132" t="s">
        <v>124</v>
      </c>
      <c r="B58" s="150">
        <v>2053.6083698522198</v>
      </c>
      <c r="C58" s="133"/>
      <c r="D58" s="150">
        <v>1672.7525082269963</v>
      </c>
      <c r="E58" s="133"/>
      <c r="F58" s="133"/>
    </row>
    <row r="59" spans="1:7" x14ac:dyDescent="0.3">
      <c r="A59" s="132" t="s">
        <v>125</v>
      </c>
      <c r="B59" s="150">
        <v>77.579175323983051</v>
      </c>
      <c r="C59" s="133"/>
      <c r="D59" s="150">
        <v>60.529146390425936</v>
      </c>
      <c r="E59" s="133"/>
      <c r="F59" s="133"/>
      <c r="G59" s="129"/>
    </row>
    <row r="60" spans="1:7" x14ac:dyDescent="0.3">
      <c r="A60" s="117" t="s">
        <v>64</v>
      </c>
      <c r="B60" s="156">
        <v>-126.92453923589609</v>
      </c>
      <c r="C60" s="133"/>
      <c r="D60" s="156">
        <v>-175.31083706123167</v>
      </c>
      <c r="E60" s="133"/>
      <c r="F60" s="133"/>
    </row>
    <row r="61" spans="1:7" x14ac:dyDescent="0.3">
      <c r="A61" s="132" t="s">
        <v>94</v>
      </c>
      <c r="B61" s="150">
        <v>2004.2630059403068</v>
      </c>
      <c r="C61" s="133"/>
      <c r="D61" s="150">
        <v>1557.9708175561905</v>
      </c>
      <c r="E61" s="133"/>
      <c r="F61" s="133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D3AA-634A-4601-A8ED-F70040C059A5}">
  <sheetPr>
    <tabColor rgb="FF00A443"/>
  </sheetPr>
  <dimension ref="A2:D34"/>
  <sheetViews>
    <sheetView showGridLines="0" zoomScaleNormal="100" workbookViewId="0"/>
  </sheetViews>
  <sheetFormatPr baseColWidth="10" defaultColWidth="11.453125" defaultRowHeight="12.5" x14ac:dyDescent="0.25"/>
  <cols>
    <col min="1" max="1" width="48.08984375" bestFit="1" customWidth="1"/>
    <col min="2" max="2" width="23.1796875" customWidth="1"/>
    <col min="3" max="3" width="15" customWidth="1"/>
    <col min="4" max="4" width="8.54296875" customWidth="1"/>
    <col min="5" max="5" width="11.81640625" bestFit="1" customWidth="1"/>
  </cols>
  <sheetData>
    <row r="2" spans="1:4" ht="12.75" customHeight="1" x14ac:dyDescent="0.25"/>
    <row r="3" spans="1:4" ht="12.75" customHeight="1" x14ac:dyDescent="0.25"/>
    <row r="4" spans="1:4" ht="12.75" customHeight="1" x14ac:dyDescent="0.25"/>
    <row r="6" spans="1:4" ht="13" x14ac:dyDescent="0.3">
      <c r="A6" s="179" t="s">
        <v>183</v>
      </c>
      <c r="B6" s="179"/>
      <c r="C6" s="179"/>
    </row>
    <row r="7" spans="1:4" ht="13" x14ac:dyDescent="0.3">
      <c r="A7" s="180" t="s">
        <v>109</v>
      </c>
      <c r="B7" s="179"/>
      <c r="C7" s="179"/>
      <c r="D7" s="181"/>
    </row>
    <row r="8" spans="1:4" ht="13" x14ac:dyDescent="0.3">
      <c r="A8" s="182" t="s">
        <v>52</v>
      </c>
      <c r="B8" s="179"/>
      <c r="C8" s="179"/>
      <c r="D8" s="181"/>
    </row>
    <row r="9" spans="1:4" ht="13" x14ac:dyDescent="0.3">
      <c r="A9" s="183"/>
      <c r="B9" s="181"/>
      <c r="C9" s="181"/>
      <c r="D9" s="181"/>
    </row>
    <row r="10" spans="1:4" ht="32.15" customHeight="1" x14ac:dyDescent="0.3">
      <c r="A10" s="167" t="s">
        <v>182</v>
      </c>
      <c r="B10" s="168"/>
      <c r="C10" s="169"/>
      <c r="D10" s="168"/>
    </row>
    <row r="11" spans="1:4" ht="13" x14ac:dyDescent="0.3">
      <c r="A11" s="170"/>
      <c r="B11" s="168"/>
      <c r="C11" s="171"/>
      <c r="D11" s="172"/>
    </row>
    <row r="12" spans="1:4" ht="13" x14ac:dyDescent="0.3">
      <c r="A12" s="170"/>
      <c r="B12" s="168"/>
      <c r="C12" s="168"/>
      <c r="D12" s="49" t="s">
        <v>53</v>
      </c>
    </row>
    <row r="13" spans="1:4" ht="13" x14ac:dyDescent="0.25">
      <c r="A13" s="27"/>
      <c r="B13" s="31">
        <v>46203</v>
      </c>
      <c r="C13" s="31">
        <v>45838</v>
      </c>
      <c r="D13" s="31" t="s">
        <v>0</v>
      </c>
    </row>
    <row r="14" spans="1:4" ht="13" x14ac:dyDescent="0.25">
      <c r="A14" s="27" t="s">
        <v>1</v>
      </c>
      <c r="B14" s="173">
        <v>22469.089066218854</v>
      </c>
      <c r="C14" s="173">
        <v>21570.929017149934</v>
      </c>
      <c r="D14" s="174">
        <v>4.1637522813914929</v>
      </c>
    </row>
    <row r="15" spans="1:4" ht="13" x14ac:dyDescent="0.25">
      <c r="A15" s="178" t="s">
        <v>2</v>
      </c>
      <c r="B15" s="174">
        <v>-10212.41198518487</v>
      </c>
      <c r="C15" s="174">
        <v>-9747.5470895647068</v>
      </c>
      <c r="D15" s="174">
        <v>4.769044882253783</v>
      </c>
    </row>
    <row r="16" spans="1:4" ht="13" x14ac:dyDescent="0.25">
      <c r="A16" s="62" t="s">
        <v>3</v>
      </c>
      <c r="B16" s="176">
        <v>12256.677081033982</v>
      </c>
      <c r="C16" s="176">
        <v>11823.381927585226</v>
      </c>
      <c r="D16" s="177">
        <v>3.6647310904998522</v>
      </c>
    </row>
    <row r="17" spans="1:4" ht="13" x14ac:dyDescent="0.25">
      <c r="A17" s="27" t="s">
        <v>4</v>
      </c>
      <c r="B17" s="173">
        <v>-2712.697609689902</v>
      </c>
      <c r="C17" s="173">
        <v>-2744.043424718574</v>
      </c>
      <c r="D17" s="173">
        <v>-1.1423221202079461</v>
      </c>
    </row>
    <row r="18" spans="1:4" ht="13" x14ac:dyDescent="0.25">
      <c r="A18" s="178" t="s">
        <v>5</v>
      </c>
      <c r="B18" s="174">
        <v>-2099.2033033167963</v>
      </c>
      <c r="C18" s="174">
        <v>-1955.7736010059812</v>
      </c>
      <c r="D18" s="174">
        <v>7.3336557072372788</v>
      </c>
    </row>
    <row r="19" spans="1:4" ht="13" x14ac:dyDescent="0.25">
      <c r="A19" s="178" t="s">
        <v>6</v>
      </c>
      <c r="B19" s="184">
        <v>615.87432944009447</v>
      </c>
      <c r="C19" s="174">
        <v>578.9514835647002</v>
      </c>
      <c r="D19" s="174">
        <v>6.3775371380092496</v>
      </c>
    </row>
    <row r="20" spans="1:4" ht="13" x14ac:dyDescent="0.25">
      <c r="A20" s="178" t="s">
        <v>7</v>
      </c>
      <c r="B20" s="174">
        <v>-1871.3511559409264</v>
      </c>
      <c r="C20" s="174">
        <v>-1824.3075551262111</v>
      </c>
      <c r="D20" s="174">
        <v>2.5787099703953533</v>
      </c>
    </row>
    <row r="21" spans="1:4" ht="13" x14ac:dyDescent="0.25">
      <c r="A21" s="178" t="s">
        <v>69</v>
      </c>
      <c r="B21" s="174">
        <v>641.98252012772673</v>
      </c>
      <c r="C21" s="174">
        <v>457.08624784891839</v>
      </c>
      <c r="D21" s="174">
        <v>40.451068731326714</v>
      </c>
    </row>
    <row r="22" spans="1:4" ht="13" x14ac:dyDescent="0.25">
      <c r="A22" s="27" t="s">
        <v>8</v>
      </c>
      <c r="B22" s="173">
        <v>-1493.949360832202</v>
      </c>
      <c r="C22" s="173">
        <v>-1582.4229261292121</v>
      </c>
      <c r="D22" s="173">
        <v>-5.5910189264905643</v>
      </c>
    </row>
    <row r="23" spans="1:4" ht="13" x14ac:dyDescent="0.25">
      <c r="A23" s="62" t="s">
        <v>9</v>
      </c>
      <c r="B23" s="176">
        <v>8050.0301105118824</v>
      </c>
      <c r="C23" s="176">
        <v>7496.9155767374396</v>
      </c>
      <c r="D23" s="177">
        <v>7.3778946569803994</v>
      </c>
    </row>
    <row r="24" spans="1:4" ht="13" x14ac:dyDescent="0.25">
      <c r="A24" s="28" t="s">
        <v>10</v>
      </c>
      <c r="B24" s="174">
        <v>-2824.3940815691426</v>
      </c>
      <c r="C24" s="174">
        <v>-2765.4399881289796</v>
      </c>
      <c r="D24" s="174">
        <v>2.1318160471111756</v>
      </c>
    </row>
    <row r="25" spans="1:4" ht="13" x14ac:dyDescent="0.25">
      <c r="A25" s="62" t="s">
        <v>57</v>
      </c>
      <c r="B25" s="176">
        <v>5225.6360289427384</v>
      </c>
      <c r="C25" s="176">
        <v>4731.4755886084595</v>
      </c>
      <c r="D25" s="177">
        <v>10.444108419876958</v>
      </c>
    </row>
    <row r="26" spans="1:4" ht="13" x14ac:dyDescent="0.25">
      <c r="A26" s="28" t="s">
        <v>50</v>
      </c>
      <c r="B26" s="185">
        <v>-2267.6489986222346</v>
      </c>
      <c r="C26" s="185">
        <v>-2078.8471175191789</v>
      </c>
      <c r="D26" s="185">
        <v>9.0820474248421394</v>
      </c>
    </row>
    <row r="27" spans="1:4" ht="13" x14ac:dyDescent="0.25">
      <c r="A27" s="28" t="s">
        <v>51</v>
      </c>
      <c r="B27" s="185">
        <v>1154.4526978887648</v>
      </c>
      <c r="C27" s="185">
        <v>1473.6849313061853</v>
      </c>
      <c r="D27" s="185">
        <v>-21.662176672626511</v>
      </c>
    </row>
    <row r="28" spans="1:4" ht="13" x14ac:dyDescent="0.25">
      <c r="A28" s="27" t="s">
        <v>11</v>
      </c>
      <c r="B28" s="175">
        <v>-1113.1963007334698</v>
      </c>
      <c r="C28" s="175">
        <v>-605.16218621299367</v>
      </c>
      <c r="D28" s="173">
        <v>83.950075879603574</v>
      </c>
    </row>
    <row r="29" spans="1:4" ht="13" x14ac:dyDescent="0.25">
      <c r="A29" s="29" t="s">
        <v>83</v>
      </c>
      <c r="B29" s="173">
        <v>129.57233273210934</v>
      </c>
      <c r="C29" s="173">
        <v>186.54630282512511</v>
      </c>
      <c r="D29" s="173">
        <v>-30.541463020269621</v>
      </c>
    </row>
    <row r="30" spans="1:4" ht="13" x14ac:dyDescent="0.25">
      <c r="A30" s="62" t="s">
        <v>58</v>
      </c>
      <c r="B30" s="176">
        <v>4242.012060941378</v>
      </c>
      <c r="C30" s="176">
        <v>4312.8597052205914</v>
      </c>
      <c r="D30" s="177">
        <v>-1.6427069072860043</v>
      </c>
    </row>
    <row r="31" spans="1:4" ht="13" x14ac:dyDescent="0.25">
      <c r="A31" s="178" t="s">
        <v>12</v>
      </c>
      <c r="B31" s="174">
        <v>-760.40144121138439</v>
      </c>
      <c r="C31" s="174">
        <v>-837.59718610747348</v>
      </c>
      <c r="D31" s="173">
        <v>-9.2163328836904626</v>
      </c>
    </row>
    <row r="32" spans="1:4" ht="12" customHeight="1" x14ac:dyDescent="0.25">
      <c r="A32" s="178" t="s">
        <v>184</v>
      </c>
      <c r="B32" s="174">
        <v>181.82706180720891</v>
      </c>
      <c r="C32" s="174">
        <v>134.98530893747005</v>
      </c>
      <c r="D32" s="173">
        <v>34.701371014706204</v>
      </c>
    </row>
    <row r="33" spans="1:4" ht="13" x14ac:dyDescent="0.25">
      <c r="A33" s="178" t="s">
        <v>64</v>
      </c>
      <c r="B33" s="174">
        <v>-98.507922130340987</v>
      </c>
      <c r="C33" s="174">
        <v>-302.23537629712774</v>
      </c>
      <c r="D33" s="173">
        <v>-67.406885541586036</v>
      </c>
    </row>
    <row r="34" spans="1:4" ht="13" x14ac:dyDescent="0.25">
      <c r="A34" s="62" t="s">
        <v>13</v>
      </c>
      <c r="B34" s="176">
        <v>3564.9297594068616</v>
      </c>
      <c r="C34" s="176">
        <v>3308.01245175346</v>
      </c>
      <c r="D34" s="177">
        <v>7.7665157371828775</v>
      </c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8ECA-029C-4E37-B7FD-C453945F131C}">
  <sheetPr>
    <tabColor rgb="FF00A443"/>
  </sheetPr>
  <dimension ref="A2:G51"/>
  <sheetViews>
    <sheetView showGridLines="0" zoomScaleNormal="100" workbookViewId="0"/>
  </sheetViews>
  <sheetFormatPr baseColWidth="10" defaultColWidth="11.453125" defaultRowHeight="13" x14ac:dyDescent="0.3"/>
  <cols>
    <col min="1" max="1" width="36.453125" style="1" bestFit="1" customWidth="1"/>
    <col min="2" max="2" width="12.453125" style="1" bestFit="1" customWidth="1"/>
    <col min="3" max="3" width="20" style="1" customWidth="1"/>
    <col min="4" max="4" width="11.453125" style="1" bestFit="1" customWidth="1"/>
    <col min="5" max="5" width="15.54296875" style="1" bestFit="1" customWidth="1"/>
    <col min="6" max="16384" width="11.453125" style="1"/>
  </cols>
  <sheetData>
    <row r="2" spans="1:6" ht="12.75" customHeight="1" x14ac:dyDescent="0.3"/>
    <row r="3" spans="1:6" ht="12.75" customHeight="1" x14ac:dyDescent="0.3"/>
    <row r="4" spans="1:6" ht="18.75" customHeight="1" x14ac:dyDescent="0.4">
      <c r="D4" s="15"/>
      <c r="E4" s="8"/>
    </row>
    <row r="5" spans="1:6" ht="18.75" customHeight="1" x14ac:dyDescent="0.35">
      <c r="A5" s="37"/>
      <c r="B5" s="37"/>
      <c r="C5" s="38" t="s">
        <v>91</v>
      </c>
      <c r="D5" s="39"/>
      <c r="E5" s="39"/>
      <c r="F5" s="37"/>
    </row>
    <row r="6" spans="1:6" ht="14.5" x14ac:dyDescent="0.35">
      <c r="A6" s="40" t="s">
        <v>40</v>
      </c>
      <c r="B6" s="37"/>
      <c r="C6" s="74" t="s">
        <v>109</v>
      </c>
      <c r="D6" s="38"/>
      <c r="E6" s="39"/>
      <c r="F6" s="37"/>
    </row>
    <row r="7" spans="1:6" ht="14.5" x14ac:dyDescent="0.35">
      <c r="A7" s="37"/>
      <c r="B7" s="39"/>
      <c r="C7" s="38" t="s">
        <v>34</v>
      </c>
      <c r="D7" s="39"/>
      <c r="E7" s="39"/>
      <c r="F7" s="37"/>
    </row>
    <row r="8" spans="1:6" ht="18" x14ac:dyDescent="0.4">
      <c r="A8" s="16"/>
      <c r="B8" s="17"/>
      <c r="C8" s="17"/>
      <c r="D8" s="17"/>
      <c r="E8" s="8"/>
    </row>
    <row r="9" spans="1:6" x14ac:dyDescent="0.3">
      <c r="A9" s="18"/>
      <c r="B9" s="19"/>
      <c r="C9" s="19"/>
      <c r="D9" s="19"/>
      <c r="E9" s="49" t="s">
        <v>53</v>
      </c>
    </row>
    <row r="10" spans="1:6" ht="34.4" customHeight="1" x14ac:dyDescent="0.3">
      <c r="A10" s="55" t="s">
        <v>109</v>
      </c>
      <c r="B10" s="34" t="s">
        <v>55</v>
      </c>
      <c r="C10" s="35" t="s">
        <v>85</v>
      </c>
      <c r="D10" s="35" t="s">
        <v>37</v>
      </c>
      <c r="E10" s="35" t="s">
        <v>86</v>
      </c>
    </row>
    <row r="11" spans="1:6" x14ac:dyDescent="0.3">
      <c r="A11" s="64" t="s">
        <v>59</v>
      </c>
      <c r="B11" s="94">
        <v>10782.27498969764</v>
      </c>
      <c r="C11" s="94">
        <v>11833.80836124865</v>
      </c>
      <c r="D11" s="94">
        <v>48.881705774551598</v>
      </c>
      <c r="E11" s="94">
        <v>-195.87599050199239</v>
      </c>
    </row>
    <row r="12" spans="1:6" x14ac:dyDescent="0.3">
      <c r="A12" s="64" t="s">
        <v>16</v>
      </c>
      <c r="B12" s="94">
        <v>-4463.8414941355859</v>
      </c>
      <c r="C12" s="94">
        <v>-5886.3184346929511</v>
      </c>
      <c r="D12" s="94">
        <v>-32.174234234707001</v>
      </c>
      <c r="E12" s="94">
        <v>169.92217787837481</v>
      </c>
    </row>
    <row r="13" spans="1:6" x14ac:dyDescent="0.3">
      <c r="A13" s="65" t="s">
        <v>3</v>
      </c>
      <c r="B13" s="95">
        <v>6318.4334955620552</v>
      </c>
      <c r="C13" s="95">
        <v>5947.4899265556987</v>
      </c>
      <c r="D13" s="95">
        <v>16.707471539844597</v>
      </c>
      <c r="E13" s="95">
        <v>-25.953812623615711</v>
      </c>
    </row>
    <row r="14" spans="1:6" x14ac:dyDescent="0.3">
      <c r="A14" s="64" t="s">
        <v>17</v>
      </c>
      <c r="B14" s="94">
        <v>-1513.0813791556338</v>
      </c>
      <c r="C14" s="94">
        <v>-1259.8022354291627</v>
      </c>
      <c r="D14" s="94">
        <v>-20.942578868275803</v>
      </c>
      <c r="E14" s="94">
        <v>81.128583763169928</v>
      </c>
    </row>
    <row r="15" spans="1:6" x14ac:dyDescent="0.3">
      <c r="A15" s="66" t="s">
        <v>5</v>
      </c>
      <c r="B15" s="96">
        <v>-1306.0396190017725</v>
      </c>
      <c r="C15" s="96">
        <v>-533.59649631759385</v>
      </c>
      <c r="D15" s="96">
        <v>-10.02539102519</v>
      </c>
      <c r="E15" s="96">
        <v>-249.54179697223981</v>
      </c>
    </row>
    <row r="16" spans="1:6" x14ac:dyDescent="0.3">
      <c r="A16" s="66" t="s">
        <v>6</v>
      </c>
      <c r="B16" s="96">
        <v>499.76745016171759</v>
      </c>
      <c r="C16" s="96">
        <v>106.41904012140401</v>
      </c>
      <c r="D16" s="93">
        <v>1.2235999999999999E-4</v>
      </c>
      <c r="E16" s="96">
        <v>9.6877167969728397</v>
      </c>
    </row>
    <row r="17" spans="1:7" x14ac:dyDescent="0.3">
      <c r="A17" s="66" t="s">
        <v>18</v>
      </c>
      <c r="B17" s="96">
        <v>-1069.4517557788656</v>
      </c>
      <c r="C17" s="96">
        <v>-1117.9016341777788</v>
      </c>
      <c r="D17" s="96">
        <v>-15.170505500045198</v>
      </c>
      <c r="E17" s="96">
        <v>331.17273951576362</v>
      </c>
    </row>
    <row r="18" spans="1:7" x14ac:dyDescent="0.3">
      <c r="A18" s="67" t="s">
        <v>69</v>
      </c>
      <c r="B18" s="96">
        <v>362.64254546328681</v>
      </c>
      <c r="C18" s="96">
        <v>285.2768549448059</v>
      </c>
      <c r="D18" s="96">
        <v>4.2531952969594</v>
      </c>
      <c r="E18" s="96">
        <v>-10.190075577325304</v>
      </c>
    </row>
    <row r="19" spans="1:7" x14ac:dyDescent="0.3">
      <c r="A19" s="64" t="s">
        <v>8</v>
      </c>
      <c r="B19" s="96">
        <v>-592.66925949787276</v>
      </c>
      <c r="C19" s="96">
        <v>-897.98636246898604</v>
      </c>
      <c r="D19" s="96">
        <v>-0.8261411443933</v>
      </c>
      <c r="E19" s="96">
        <v>-2.4675977209498412</v>
      </c>
    </row>
    <row r="20" spans="1:7" x14ac:dyDescent="0.3">
      <c r="A20" s="65" t="s">
        <v>9</v>
      </c>
      <c r="B20" s="95">
        <v>4212.6828569085492</v>
      </c>
      <c r="C20" s="95">
        <v>3789.7013286575493</v>
      </c>
      <c r="D20" s="95">
        <v>-5.0612484728244986</v>
      </c>
      <c r="E20" s="95">
        <v>52.70717341860739</v>
      </c>
    </row>
    <row r="21" spans="1:7" x14ac:dyDescent="0.3">
      <c r="A21" s="64" t="s">
        <v>19</v>
      </c>
      <c r="B21" s="94">
        <v>-1441.5355460238468</v>
      </c>
      <c r="C21" s="94">
        <v>-1282.0311249488509</v>
      </c>
      <c r="D21" s="94">
        <v>-7.6267122484854006</v>
      </c>
      <c r="E21" s="94">
        <v>-93.200698347959857</v>
      </c>
    </row>
    <row r="22" spans="1:7" x14ac:dyDescent="0.3">
      <c r="A22" s="65" t="s">
        <v>20</v>
      </c>
      <c r="B22" s="95">
        <v>2771.1473108847026</v>
      </c>
      <c r="C22" s="95">
        <v>2507.670203708698</v>
      </c>
      <c r="D22" s="95">
        <v>-12.687960721309901</v>
      </c>
      <c r="E22" s="95">
        <v>-40.493524929351516</v>
      </c>
    </row>
    <row r="23" spans="1:7" x14ac:dyDescent="0.3">
      <c r="A23" s="64" t="s">
        <v>21</v>
      </c>
      <c r="B23" s="94">
        <v>-997.79379676554163</v>
      </c>
      <c r="C23" s="94">
        <v>-272.28750624689155</v>
      </c>
      <c r="D23" s="94">
        <v>-0.21920090476940005</v>
      </c>
      <c r="E23" s="94">
        <v>157.10420318373292</v>
      </c>
    </row>
    <row r="24" spans="1:7" x14ac:dyDescent="0.3">
      <c r="A24" s="64" t="s">
        <v>22</v>
      </c>
      <c r="B24" s="94">
        <v>19.763542906401998</v>
      </c>
      <c r="C24" s="94">
        <v>109.60546856500102</v>
      </c>
      <c r="D24" s="233">
        <v>1.2367306481261999</v>
      </c>
      <c r="E24" s="94">
        <v>-1.0334093874198151</v>
      </c>
    </row>
    <row r="25" spans="1:7" x14ac:dyDescent="0.3">
      <c r="A25" s="65" t="s">
        <v>60</v>
      </c>
      <c r="B25" s="95">
        <v>1793.1170570255629</v>
      </c>
      <c r="C25" s="95">
        <v>2344.988166026807</v>
      </c>
      <c r="D25" s="95">
        <v>-11.670430977953103</v>
      </c>
      <c r="E25" s="95">
        <v>115.5772688669617</v>
      </c>
    </row>
    <row r="26" spans="1:7" x14ac:dyDescent="0.3">
      <c r="A26" s="64" t="s">
        <v>23</v>
      </c>
      <c r="B26" s="94">
        <v>-220.50575143903589</v>
      </c>
      <c r="C26" s="94">
        <v>-601.67786178116057</v>
      </c>
      <c r="D26" s="234">
        <v>3.2600300690121</v>
      </c>
      <c r="E26" s="94">
        <v>141.84128161666786</v>
      </c>
    </row>
    <row r="27" spans="1:7" x14ac:dyDescent="0.3">
      <c r="A27" s="62" t="s">
        <v>24</v>
      </c>
      <c r="B27" s="95">
        <v>1572.6113055865271</v>
      </c>
      <c r="C27" s="95">
        <v>1743.3103042456462</v>
      </c>
      <c r="D27" s="95">
        <v>-8.4104009089410035</v>
      </c>
      <c r="E27" s="95">
        <v>257.41855048362982</v>
      </c>
    </row>
    <row r="28" spans="1:7" x14ac:dyDescent="0.3">
      <c r="G28" s="52"/>
    </row>
    <row r="29" spans="1:7" x14ac:dyDescent="0.3">
      <c r="A29" s="12"/>
      <c r="G29" s="52"/>
    </row>
    <row r="30" spans="1:7" ht="18" x14ac:dyDescent="0.4">
      <c r="C30" s="13"/>
      <c r="G30" s="52"/>
    </row>
    <row r="31" spans="1:7" x14ac:dyDescent="0.3">
      <c r="E31" s="49" t="s">
        <v>53</v>
      </c>
      <c r="G31" s="52"/>
    </row>
    <row r="32" spans="1:7" ht="39.65" customHeight="1" x14ac:dyDescent="0.3">
      <c r="A32" s="55" t="s">
        <v>189</v>
      </c>
      <c r="B32" s="34" t="s">
        <v>55</v>
      </c>
      <c r="C32" s="35" t="s">
        <v>85</v>
      </c>
      <c r="D32" s="35" t="s">
        <v>37</v>
      </c>
      <c r="E32" s="35" t="s">
        <v>107</v>
      </c>
      <c r="G32" s="52"/>
    </row>
    <row r="33" spans="1:5" x14ac:dyDescent="0.3">
      <c r="A33" s="64" t="s">
        <v>88</v>
      </c>
      <c r="B33" s="93">
        <v>9766.5422107972172</v>
      </c>
      <c r="C33" s="93">
        <v>11944.042762259061</v>
      </c>
      <c r="D33" s="93">
        <v>42.769014368362008</v>
      </c>
      <c r="E33" s="97">
        <v>-182.42497027470543</v>
      </c>
    </row>
    <row r="34" spans="1:5" x14ac:dyDescent="0.3">
      <c r="A34" s="68" t="s">
        <v>16</v>
      </c>
      <c r="B34" s="93">
        <v>-3995.5100334222984</v>
      </c>
      <c r="C34" s="93">
        <v>-5889.423840773039</v>
      </c>
      <c r="D34" s="93">
        <v>-22.143074442150002</v>
      </c>
      <c r="E34" s="97">
        <v>159.52985907278054</v>
      </c>
    </row>
    <row r="35" spans="1:5" x14ac:dyDescent="0.3">
      <c r="A35" s="69" t="s">
        <v>3</v>
      </c>
      <c r="B35" s="98">
        <v>5771.0321773749183</v>
      </c>
      <c r="C35" s="98">
        <v>6054.6189214860196</v>
      </c>
      <c r="D35" s="98">
        <v>20.625939926212002</v>
      </c>
      <c r="E35" s="98">
        <v>-22.895111201926785</v>
      </c>
    </row>
    <row r="36" spans="1:5" x14ac:dyDescent="0.3">
      <c r="A36" s="70" t="s">
        <v>17</v>
      </c>
      <c r="B36" s="93">
        <v>-1463.8683600599506</v>
      </c>
      <c r="C36" s="93">
        <v>-1292.4945202395425</v>
      </c>
      <c r="D36" s="93">
        <v>-12.046778965871999</v>
      </c>
      <c r="E36" s="93">
        <v>24.366234546790686</v>
      </c>
    </row>
    <row r="37" spans="1:5" x14ac:dyDescent="0.3">
      <c r="A37" s="71" t="s">
        <v>5</v>
      </c>
      <c r="B37" s="99">
        <v>-1140.6260015832456</v>
      </c>
      <c r="C37" s="99">
        <v>-540.79856874268171</v>
      </c>
      <c r="D37" s="99">
        <v>-8.3266955395971003</v>
      </c>
      <c r="E37" s="99">
        <v>-266.02233514045662</v>
      </c>
    </row>
    <row r="38" spans="1:5" x14ac:dyDescent="0.3">
      <c r="A38" s="71" t="s">
        <v>6</v>
      </c>
      <c r="B38" s="99">
        <v>453.29863689628604</v>
      </c>
      <c r="C38" s="99">
        <v>119.2084695129773</v>
      </c>
      <c r="D38" s="93">
        <v>0</v>
      </c>
      <c r="E38" s="99">
        <v>6.4443771554368503</v>
      </c>
    </row>
    <row r="39" spans="1:5" x14ac:dyDescent="0.3">
      <c r="A39" s="71" t="s">
        <v>18</v>
      </c>
      <c r="B39" s="99">
        <v>-1104.2334552400084</v>
      </c>
      <c r="C39" s="99">
        <v>-1041.1801579860071</v>
      </c>
      <c r="D39" s="99">
        <v>-3.7966478371139996</v>
      </c>
      <c r="E39" s="99">
        <v>324.90270593691861</v>
      </c>
    </row>
    <row r="40" spans="1:5" x14ac:dyDescent="0.3">
      <c r="A40" s="67" t="s">
        <v>69</v>
      </c>
      <c r="B40" s="99">
        <v>327.69245986701713</v>
      </c>
      <c r="C40" s="99">
        <v>170.27573697616899</v>
      </c>
      <c r="D40" s="99">
        <v>7.6564410839100011E-2</v>
      </c>
      <c r="E40" s="99">
        <v>-40.958513405106842</v>
      </c>
    </row>
    <row r="41" spans="1:5" x14ac:dyDescent="0.3">
      <c r="A41" s="70" t="s">
        <v>8</v>
      </c>
      <c r="B41" s="99">
        <v>-565.62619615099675</v>
      </c>
      <c r="C41" s="99">
        <v>-1010.5916562644654</v>
      </c>
      <c r="D41" s="93">
        <v>-0.90903006298879996</v>
      </c>
      <c r="E41" s="93">
        <v>-5.2960436507612991</v>
      </c>
    </row>
    <row r="42" spans="1:5" x14ac:dyDescent="0.3">
      <c r="A42" s="69" t="s">
        <v>9</v>
      </c>
      <c r="B42" s="98">
        <v>3741.53762116397</v>
      </c>
      <c r="C42" s="98">
        <v>3751.5327449820115</v>
      </c>
      <c r="D42" s="98">
        <v>7.6701308973512008</v>
      </c>
      <c r="E42" s="98">
        <v>-3.8249203058936727</v>
      </c>
    </row>
    <row r="43" spans="1:5" x14ac:dyDescent="0.3">
      <c r="A43" s="70" t="s">
        <v>19</v>
      </c>
      <c r="B43" s="99">
        <v>-1343.1571727916801</v>
      </c>
      <c r="C43" s="99">
        <v>-1333.4560558508113</v>
      </c>
      <c r="D43" s="93">
        <v>-5.8036744052850002</v>
      </c>
      <c r="E43" s="97">
        <v>-83.023085081202723</v>
      </c>
    </row>
    <row r="44" spans="1:5" x14ac:dyDescent="0.3">
      <c r="A44" s="69" t="s">
        <v>20</v>
      </c>
      <c r="B44" s="98">
        <v>2398.3804483722902</v>
      </c>
      <c r="C44" s="98">
        <v>2418.0766891312014</v>
      </c>
      <c r="D44" s="98">
        <v>1.8664564920661999</v>
      </c>
      <c r="E44" s="98">
        <v>-86.848005387097786</v>
      </c>
    </row>
    <row r="45" spans="1:5" x14ac:dyDescent="0.3">
      <c r="A45" s="70" t="s">
        <v>21</v>
      </c>
      <c r="B45" s="99">
        <v>-784.84265807256406</v>
      </c>
      <c r="C45" s="99">
        <v>-269.85612501339671</v>
      </c>
      <c r="D45" s="93">
        <v>5.5144403244614004</v>
      </c>
      <c r="E45" s="97">
        <v>444.02215654850568</v>
      </c>
    </row>
    <row r="46" spans="1:5" x14ac:dyDescent="0.3">
      <c r="A46" s="70" t="s">
        <v>22</v>
      </c>
      <c r="B46" s="99">
        <v>43.183680203936191</v>
      </c>
      <c r="C46" s="99">
        <v>153.2790973009767</v>
      </c>
      <c r="D46" s="93">
        <v>-8.2646404975604995</v>
      </c>
      <c r="E46" s="97">
        <v>-1.6518341822272695</v>
      </c>
    </row>
    <row r="47" spans="1:5" x14ac:dyDescent="0.3">
      <c r="A47" s="69" t="s">
        <v>60</v>
      </c>
      <c r="B47" s="98">
        <v>1656.7214705036617</v>
      </c>
      <c r="C47" s="98">
        <v>2301.4996614187817</v>
      </c>
      <c r="D47" s="98">
        <v>-0.88374368103290002</v>
      </c>
      <c r="E47" s="98">
        <v>355.52231697918103</v>
      </c>
    </row>
    <row r="48" spans="1:5" x14ac:dyDescent="0.3">
      <c r="A48" s="70" t="s">
        <v>23</v>
      </c>
      <c r="B48" s="99">
        <v>-311.75018617444289</v>
      </c>
      <c r="C48" s="99">
        <v>-668.89542048738372</v>
      </c>
      <c r="D48" s="93">
        <v>-2.9435893979748</v>
      </c>
      <c r="E48" s="97">
        <v>-21.258057407329726</v>
      </c>
    </row>
    <row r="49" spans="1:5" x14ac:dyDescent="0.3">
      <c r="A49" s="69" t="s">
        <v>24</v>
      </c>
      <c r="B49" s="98">
        <v>1344.9712843292191</v>
      </c>
      <c r="C49" s="98">
        <v>1632.6042409313977</v>
      </c>
      <c r="D49" s="98">
        <v>-3.8273330790076998</v>
      </c>
      <c r="E49" s="98">
        <v>334.26425957185126</v>
      </c>
    </row>
    <row r="50" spans="1:5" ht="9.65" customHeight="1" x14ac:dyDescent="0.3"/>
    <row r="51" spans="1:5" x14ac:dyDescent="0.3">
      <c r="A51" s="12"/>
    </row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CC81-5A2D-48E1-9093-D1F6FFAE4CB6}">
  <sheetPr>
    <tabColor rgb="FF00A443"/>
  </sheetPr>
  <dimension ref="A2:G50"/>
  <sheetViews>
    <sheetView showGridLines="0" zoomScale="85" zoomScaleNormal="85" workbookViewId="0"/>
  </sheetViews>
  <sheetFormatPr baseColWidth="10"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5.453125" style="1" customWidth="1"/>
    <col min="5" max="16384" width="11.453125" style="1"/>
  </cols>
  <sheetData>
    <row r="2" spans="1:7" ht="12.75" customHeight="1" x14ac:dyDescent="0.3"/>
    <row r="3" spans="1:7" ht="12.75" customHeight="1" x14ac:dyDescent="0.3"/>
    <row r="4" spans="1:7" ht="12.75" customHeight="1" x14ac:dyDescent="0.3"/>
    <row r="5" spans="1:7" ht="14.5" x14ac:dyDescent="0.35">
      <c r="A5" s="37"/>
      <c r="B5" s="38" t="s">
        <v>90</v>
      </c>
      <c r="C5" s="37"/>
    </row>
    <row r="6" spans="1:7" ht="14.5" x14ac:dyDescent="0.35">
      <c r="A6" s="37"/>
      <c r="B6" s="73" t="s">
        <v>109</v>
      </c>
      <c r="C6" s="37"/>
    </row>
    <row r="7" spans="1:7" ht="14.5" x14ac:dyDescent="0.35">
      <c r="A7" s="37"/>
      <c r="B7" s="38" t="s">
        <v>35</v>
      </c>
      <c r="C7" s="37"/>
    </row>
    <row r="8" spans="1:7" x14ac:dyDescent="0.3">
      <c r="B8" s="9"/>
      <c r="E8" s="49" t="s">
        <v>53</v>
      </c>
    </row>
    <row r="9" spans="1:7" x14ac:dyDescent="0.3">
      <c r="A9" s="45" t="str">
        <f>+'Negocios ajustado'!A10</f>
        <v>Junio 2026</v>
      </c>
      <c r="B9" s="46" t="s">
        <v>38</v>
      </c>
      <c r="C9" s="46" t="s">
        <v>39</v>
      </c>
      <c r="D9" s="46" t="s">
        <v>41</v>
      </c>
      <c r="E9" s="46" t="s">
        <v>49</v>
      </c>
    </row>
    <row r="10" spans="1:7" x14ac:dyDescent="0.3">
      <c r="A10" s="63" t="s">
        <v>25</v>
      </c>
      <c r="B10" s="93">
        <v>1139.1317331280004</v>
      </c>
      <c r="C10" s="93">
        <v>1484.4892018630785</v>
      </c>
      <c r="D10" s="93">
        <v>3555.0910602203521</v>
      </c>
      <c r="E10" s="93">
        <v>4603.5629945262117</v>
      </c>
      <c r="F10" s="53"/>
    </row>
    <row r="11" spans="1:7" x14ac:dyDescent="0.3">
      <c r="A11" s="63" t="s">
        <v>26</v>
      </c>
      <c r="B11" s="93">
        <v>-0.60261193000000002</v>
      </c>
      <c r="C11" s="93">
        <v>-37.931460727820102</v>
      </c>
      <c r="D11" s="93">
        <v>-1393.1982719838502</v>
      </c>
      <c r="E11" s="93">
        <v>-3032.1091494939155</v>
      </c>
      <c r="F11" s="53"/>
      <c r="G11" s="52"/>
    </row>
    <row r="12" spans="1:7" x14ac:dyDescent="0.3">
      <c r="A12" s="62" t="s">
        <v>3</v>
      </c>
      <c r="B12" s="98">
        <v>1138.5291211980004</v>
      </c>
      <c r="C12" s="98">
        <v>1446.5577411352585</v>
      </c>
      <c r="D12" s="98">
        <v>2161.892788236501</v>
      </c>
      <c r="E12" s="98">
        <v>1571.4538450322962</v>
      </c>
      <c r="F12" s="53"/>
      <c r="G12" s="52"/>
    </row>
    <row r="13" spans="1:7" x14ac:dyDescent="0.3">
      <c r="A13" s="63" t="s">
        <v>17</v>
      </c>
      <c r="B13" s="93">
        <v>-136.13868948000001</v>
      </c>
      <c r="C13" s="93">
        <v>-287.40019209673835</v>
      </c>
      <c r="D13" s="93">
        <v>-725.38085962841137</v>
      </c>
      <c r="E13" s="93">
        <v>-364.16163799048388</v>
      </c>
      <c r="G13" s="52"/>
    </row>
    <row r="14" spans="1:7" x14ac:dyDescent="0.3">
      <c r="A14" s="67" t="s">
        <v>5</v>
      </c>
      <c r="B14" s="99">
        <v>-156.49142906399999</v>
      </c>
      <c r="C14" s="99">
        <v>-356.85364470099768</v>
      </c>
      <c r="D14" s="99">
        <v>-543.03368951447271</v>
      </c>
      <c r="E14" s="99">
        <v>-249.6608557223021</v>
      </c>
      <c r="G14" s="52"/>
    </row>
    <row r="15" spans="1:7" x14ac:dyDescent="0.3">
      <c r="A15" s="67" t="s">
        <v>6</v>
      </c>
      <c r="B15" s="99">
        <v>73.002121076000009</v>
      </c>
      <c r="C15" s="99">
        <v>225.90695915075918</v>
      </c>
      <c r="D15" s="99">
        <v>198.9770935810584</v>
      </c>
      <c r="E15" s="99">
        <v>0</v>
      </c>
      <c r="G15" s="52"/>
    </row>
    <row r="16" spans="1:7" x14ac:dyDescent="0.3">
      <c r="A16" s="67" t="s">
        <v>18</v>
      </c>
      <c r="B16" s="99">
        <v>-166.91942525200022</v>
      </c>
      <c r="C16" s="99">
        <v>-234.50098518296369</v>
      </c>
      <c r="D16" s="99">
        <v>-451.93738175768073</v>
      </c>
      <c r="E16" s="99">
        <v>-216.76565158522101</v>
      </c>
      <c r="G16" s="52"/>
    </row>
    <row r="17" spans="1:7" x14ac:dyDescent="0.3">
      <c r="A17" s="67" t="s">
        <v>69</v>
      </c>
      <c r="B17" s="99">
        <v>114.27004376000021</v>
      </c>
      <c r="C17" s="99">
        <v>78.047478636463808</v>
      </c>
      <c r="D17" s="99">
        <v>70.613118062683597</v>
      </c>
      <c r="E17" s="99">
        <v>102.26486931703921</v>
      </c>
      <c r="G17" s="52"/>
    </row>
    <row r="18" spans="1:7" x14ac:dyDescent="0.3">
      <c r="A18" s="63" t="s">
        <v>8</v>
      </c>
      <c r="B18" s="99">
        <v>-48.366926216000003</v>
      </c>
      <c r="C18" s="99">
        <v>-93.669198946543403</v>
      </c>
      <c r="D18" s="99">
        <v>-445.76174977759467</v>
      </c>
      <c r="E18" s="99">
        <v>-4.8713845577347001</v>
      </c>
      <c r="G18" s="52"/>
    </row>
    <row r="19" spans="1:7" x14ac:dyDescent="0.3">
      <c r="A19" s="62" t="s">
        <v>9</v>
      </c>
      <c r="B19" s="98">
        <v>954.02350550200049</v>
      </c>
      <c r="C19" s="98">
        <v>1065.4883500919764</v>
      </c>
      <c r="D19" s="98">
        <v>990.7501788304952</v>
      </c>
      <c r="E19" s="98">
        <v>1202.4208224840777</v>
      </c>
      <c r="G19" s="52"/>
    </row>
    <row r="20" spans="1:7" x14ac:dyDescent="0.3">
      <c r="A20" s="63" t="s">
        <v>27</v>
      </c>
      <c r="B20" s="93">
        <v>-367.61663062999997</v>
      </c>
      <c r="C20" s="93">
        <v>-295.50206389436431</v>
      </c>
      <c r="D20" s="93">
        <v>-469.67059617566667</v>
      </c>
      <c r="E20" s="93">
        <v>-308.74625532381583</v>
      </c>
      <c r="G20" s="52"/>
    </row>
    <row r="21" spans="1:7" x14ac:dyDescent="0.3">
      <c r="A21" s="62" t="s">
        <v>20</v>
      </c>
      <c r="B21" s="98">
        <v>586.40687487200046</v>
      </c>
      <c r="C21" s="98">
        <v>769.98628619761223</v>
      </c>
      <c r="D21" s="98">
        <v>521.07958265482853</v>
      </c>
      <c r="E21" s="98">
        <v>893.67456716026174</v>
      </c>
      <c r="G21" s="52"/>
    </row>
    <row r="22" spans="1:7" x14ac:dyDescent="0.3">
      <c r="A22" s="63" t="s">
        <v>28</v>
      </c>
      <c r="B22" s="93">
        <v>-42.834651067999992</v>
      </c>
      <c r="C22" s="93">
        <v>-248.67892523604817</v>
      </c>
      <c r="D22" s="93">
        <v>-117.3529861595842</v>
      </c>
      <c r="E22" s="93">
        <v>-588.92723430190927</v>
      </c>
      <c r="G22" s="52"/>
    </row>
    <row r="23" spans="1:7" x14ac:dyDescent="0.3">
      <c r="A23" s="63" t="s">
        <v>61</v>
      </c>
      <c r="B23" s="93">
        <v>0</v>
      </c>
      <c r="C23" s="99">
        <v>0.49152038334749998</v>
      </c>
      <c r="D23" s="93">
        <v>11.8561422235337</v>
      </c>
      <c r="E23" s="99">
        <v>7.4158802995207997</v>
      </c>
      <c r="G23" s="52"/>
    </row>
    <row r="24" spans="1:7" x14ac:dyDescent="0.3">
      <c r="A24" s="62" t="s">
        <v>30</v>
      </c>
      <c r="B24" s="98">
        <v>543.57222380400037</v>
      </c>
      <c r="C24" s="98">
        <v>521.79888134491148</v>
      </c>
      <c r="D24" s="98">
        <v>415.58273871877793</v>
      </c>
      <c r="E24" s="98">
        <v>312.16321315787337</v>
      </c>
      <c r="G24" s="52"/>
    </row>
    <row r="25" spans="1:7" x14ac:dyDescent="0.3">
      <c r="A25" s="63" t="s">
        <v>31</v>
      </c>
      <c r="B25" s="93">
        <v>-85.098779455546122</v>
      </c>
      <c r="C25" s="93">
        <v>43.038911939283395</v>
      </c>
      <c r="D25" s="93">
        <v>-111.16393984169662</v>
      </c>
      <c r="E25" s="93">
        <v>-67.281944081076603</v>
      </c>
      <c r="G25" s="52"/>
    </row>
    <row r="26" spans="1:7" x14ac:dyDescent="0.3">
      <c r="A26" s="62" t="s">
        <v>13</v>
      </c>
      <c r="B26" s="98">
        <v>458.47344434845428</v>
      </c>
      <c r="C26" s="98">
        <v>564.83779328419485</v>
      </c>
      <c r="D26" s="98">
        <v>304.41879887708131</v>
      </c>
      <c r="E26" s="98">
        <v>244.88126907679677</v>
      </c>
      <c r="G26" s="52"/>
    </row>
    <row r="27" spans="1:7" x14ac:dyDescent="0.3">
      <c r="E27" s="14"/>
      <c r="G27" s="52"/>
    </row>
    <row r="28" spans="1:7" x14ac:dyDescent="0.3">
      <c r="E28" s="14"/>
      <c r="G28" s="52"/>
    </row>
    <row r="29" spans="1:7" ht="18" x14ac:dyDescent="0.4">
      <c r="B29" s="13"/>
      <c r="E29" s="14"/>
      <c r="G29" s="52"/>
    </row>
    <row r="30" spans="1:7" x14ac:dyDescent="0.3">
      <c r="B30" s="9"/>
      <c r="E30" s="49" t="s">
        <v>53</v>
      </c>
      <c r="G30" s="52"/>
    </row>
    <row r="31" spans="1:7" x14ac:dyDescent="0.3">
      <c r="A31" s="45" t="str">
        <f>+'Negocios ajustado'!A32</f>
        <v>Junio 2025</v>
      </c>
      <c r="B31" s="46" t="s">
        <v>38</v>
      </c>
      <c r="C31" s="46" t="s">
        <v>39</v>
      </c>
      <c r="D31" s="46" t="s">
        <v>41</v>
      </c>
      <c r="E31" s="46" t="s">
        <v>49</v>
      </c>
      <c r="G31" s="52"/>
    </row>
    <row r="32" spans="1:7" x14ac:dyDescent="0.3">
      <c r="A32" s="63" t="s">
        <v>25</v>
      </c>
      <c r="B32" s="93">
        <v>1060.83787807</v>
      </c>
      <c r="C32" s="93">
        <v>1251.3909592368359</v>
      </c>
      <c r="D32" s="93">
        <v>3399.8895817177449</v>
      </c>
      <c r="E32" s="93">
        <v>4055.3958145626357</v>
      </c>
    </row>
    <row r="33" spans="1:5" x14ac:dyDescent="0.3">
      <c r="A33" s="63" t="s">
        <v>26</v>
      </c>
      <c r="B33" s="93">
        <v>-7.5210650000000004E-2</v>
      </c>
      <c r="C33" s="93">
        <v>-37.015524259257006</v>
      </c>
      <c r="D33" s="93">
        <v>-1322.9878443967023</v>
      </c>
      <c r="E33" s="93">
        <v>-2635.431454116339</v>
      </c>
    </row>
    <row r="34" spans="1:5" x14ac:dyDescent="0.3">
      <c r="A34" s="62" t="s">
        <v>3</v>
      </c>
      <c r="B34" s="98">
        <v>1060.7626674200001</v>
      </c>
      <c r="C34" s="98">
        <v>1214.3754349775786</v>
      </c>
      <c r="D34" s="98">
        <v>2076.9017373210431</v>
      </c>
      <c r="E34" s="98">
        <v>1419.9643604462967</v>
      </c>
    </row>
    <row r="35" spans="1:5" x14ac:dyDescent="0.3">
      <c r="A35" s="63" t="s">
        <v>17</v>
      </c>
      <c r="B35" s="93">
        <v>-125.78051656999999</v>
      </c>
      <c r="C35" s="93">
        <v>-244.33331198629813</v>
      </c>
      <c r="D35" s="93">
        <v>-752.28057400062232</v>
      </c>
      <c r="E35" s="93">
        <v>-342.4459802930304</v>
      </c>
    </row>
    <row r="36" spans="1:5" x14ac:dyDescent="0.3">
      <c r="A36" s="67" t="s">
        <v>5</v>
      </c>
      <c r="B36" s="99">
        <v>-148.94119131999997</v>
      </c>
      <c r="C36" s="99">
        <v>-284.01279325807985</v>
      </c>
      <c r="D36" s="99">
        <v>-488.40854583264394</v>
      </c>
      <c r="E36" s="99">
        <v>-219.263471172522</v>
      </c>
    </row>
    <row r="37" spans="1:5" x14ac:dyDescent="0.3">
      <c r="A37" s="67" t="s">
        <v>6</v>
      </c>
      <c r="B37" s="99">
        <v>66.794321890000006</v>
      </c>
      <c r="C37" s="99">
        <v>181.79065599314859</v>
      </c>
      <c r="D37" s="99">
        <v>204.05986711103748</v>
      </c>
      <c r="E37" s="99">
        <v>0</v>
      </c>
    </row>
    <row r="38" spans="1:5" x14ac:dyDescent="0.3">
      <c r="A38" s="67" t="s">
        <v>18</v>
      </c>
      <c r="B38" s="99">
        <v>-157.70918473999998</v>
      </c>
      <c r="C38" s="99">
        <v>-221.61824164099428</v>
      </c>
      <c r="D38" s="99">
        <v>-527.89892466809727</v>
      </c>
      <c r="E38" s="99">
        <v>-197.32533507881681</v>
      </c>
    </row>
    <row r="39" spans="1:5" x14ac:dyDescent="0.3">
      <c r="A39" s="67" t="s">
        <v>69</v>
      </c>
      <c r="B39" s="99">
        <v>114.07553759999999</v>
      </c>
      <c r="C39" s="99">
        <v>79.507066919627391</v>
      </c>
      <c r="D39" s="99">
        <v>59.967029389081297</v>
      </c>
      <c r="E39" s="99">
        <v>74.142825958308407</v>
      </c>
    </row>
    <row r="40" spans="1:5" x14ac:dyDescent="0.3">
      <c r="A40" s="63" t="s">
        <v>8</v>
      </c>
      <c r="B40" s="99">
        <v>-43.094033320000001</v>
      </c>
      <c r="C40" s="99">
        <v>-84.0351698445361</v>
      </c>
      <c r="D40" s="99">
        <v>-433.77770643970661</v>
      </c>
      <c r="E40" s="99">
        <v>-4.7192865467539997</v>
      </c>
    </row>
    <row r="41" spans="1:5" x14ac:dyDescent="0.3">
      <c r="A41" s="62" t="s">
        <v>9</v>
      </c>
      <c r="B41" s="98">
        <v>891.88811752999993</v>
      </c>
      <c r="C41" s="98">
        <v>886.00695314674442</v>
      </c>
      <c r="D41" s="98">
        <v>890.8434568807138</v>
      </c>
      <c r="E41" s="98">
        <v>1072.7990936065123</v>
      </c>
    </row>
    <row r="42" spans="1:5" x14ac:dyDescent="0.3">
      <c r="A42" s="63" t="s">
        <v>27</v>
      </c>
      <c r="B42" s="93">
        <v>-354.06271320999997</v>
      </c>
      <c r="C42" s="93">
        <v>-256.5544761808473</v>
      </c>
      <c r="D42" s="93">
        <v>-455.8166125801061</v>
      </c>
      <c r="E42" s="93">
        <v>-276.72337082072681</v>
      </c>
    </row>
    <row r="43" spans="1:5" x14ac:dyDescent="0.3">
      <c r="A43" s="62" t="s">
        <v>20</v>
      </c>
      <c r="B43" s="98">
        <v>537.82540432000008</v>
      </c>
      <c r="C43" s="98">
        <v>629.45247696589718</v>
      </c>
      <c r="D43" s="98">
        <v>435.02684430060782</v>
      </c>
      <c r="E43" s="98">
        <v>796.0757227857855</v>
      </c>
    </row>
    <row r="44" spans="1:5" x14ac:dyDescent="0.3">
      <c r="A44" s="63" t="s">
        <v>28</v>
      </c>
      <c r="B44" s="93">
        <v>-49.718532659999994</v>
      </c>
      <c r="C44" s="93">
        <v>-174.96386933663192</v>
      </c>
      <c r="D44" s="93">
        <v>-102.1533825813917</v>
      </c>
      <c r="E44" s="93">
        <v>-458.00687349454046</v>
      </c>
    </row>
    <row r="45" spans="1:5" x14ac:dyDescent="0.3">
      <c r="A45" s="63" t="s">
        <v>61</v>
      </c>
      <c r="B45" s="93">
        <v>0</v>
      </c>
      <c r="C45" s="93">
        <v>23.665804415315698</v>
      </c>
      <c r="D45" s="93">
        <v>8.7507338731890005</v>
      </c>
      <c r="E45" s="99">
        <v>10.767141915431498</v>
      </c>
    </row>
    <row r="46" spans="1:5" x14ac:dyDescent="0.3">
      <c r="A46" s="62" t="s">
        <v>30</v>
      </c>
      <c r="B46" s="98">
        <v>488.10687166000008</v>
      </c>
      <c r="C46" s="98">
        <v>478.15441204458102</v>
      </c>
      <c r="D46" s="98">
        <v>341.62419559240504</v>
      </c>
      <c r="E46" s="98">
        <v>348.83599120667645</v>
      </c>
    </row>
    <row r="47" spans="1:5" x14ac:dyDescent="0.3">
      <c r="A47" s="72" t="s">
        <v>31</v>
      </c>
      <c r="B47" s="100">
        <v>-87.530838520743004</v>
      </c>
      <c r="C47" s="100">
        <v>5.0827571687269515</v>
      </c>
      <c r="D47" s="100">
        <v>-90.355916371782868</v>
      </c>
      <c r="E47" s="100">
        <v>-138.94618845064392</v>
      </c>
    </row>
    <row r="48" spans="1:5" x14ac:dyDescent="0.3">
      <c r="A48" s="62" t="s">
        <v>13</v>
      </c>
      <c r="B48" s="98">
        <v>400.57603313925705</v>
      </c>
      <c r="C48" s="98">
        <v>483.23716921330799</v>
      </c>
      <c r="D48" s="98">
        <v>251.26827922062216</v>
      </c>
      <c r="E48" s="98">
        <v>209.88980275603257</v>
      </c>
    </row>
    <row r="49" spans="1:1" ht="6.75" customHeight="1" x14ac:dyDescent="0.3"/>
    <row r="50" spans="1:1" x14ac:dyDescent="0.3">
      <c r="A50" s="7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1026-A234-4DD2-B2ED-9043B62FA091}">
  <sheetPr>
    <tabColor rgb="FF00A443"/>
  </sheetPr>
  <dimension ref="A2:G51"/>
  <sheetViews>
    <sheetView showGridLines="0" zoomScale="90" zoomScaleNormal="90" workbookViewId="0"/>
  </sheetViews>
  <sheetFormatPr baseColWidth="10"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1.453125" style="1"/>
    <col min="5" max="5" width="15.453125" style="1" bestFit="1" customWidth="1"/>
    <col min="6" max="7" width="15.453125" style="1" customWidth="1"/>
    <col min="8" max="16384" width="11.453125" style="1"/>
  </cols>
  <sheetData>
    <row r="2" spans="1:7" ht="12.75" customHeight="1" x14ac:dyDescent="0.3"/>
    <row r="3" spans="1:7" ht="12.75" customHeight="1" x14ac:dyDescent="0.3"/>
    <row r="4" spans="1:7" ht="12.75" customHeight="1" x14ac:dyDescent="0.3"/>
    <row r="5" spans="1:7" ht="14.5" x14ac:dyDescent="0.35">
      <c r="A5" s="37"/>
      <c r="B5" s="39"/>
      <c r="C5" s="38" t="s">
        <v>89</v>
      </c>
      <c r="D5" s="37"/>
      <c r="E5" s="37"/>
      <c r="F5" s="37"/>
    </row>
    <row r="6" spans="1:7" ht="14.5" x14ac:dyDescent="0.35">
      <c r="A6" s="37"/>
      <c r="B6" s="41"/>
      <c r="C6" s="73" t="s">
        <v>109</v>
      </c>
      <c r="D6" s="37"/>
      <c r="E6" s="37"/>
      <c r="F6" s="37"/>
    </row>
    <row r="7" spans="1:7" ht="14.5" x14ac:dyDescent="0.35">
      <c r="A7" s="37"/>
      <c r="B7" s="39"/>
      <c r="C7" s="38" t="s">
        <v>35</v>
      </c>
      <c r="D7" s="37"/>
      <c r="E7" s="37"/>
      <c r="F7" s="37"/>
    </row>
    <row r="8" spans="1:7" x14ac:dyDescent="0.3">
      <c r="B8" s="9"/>
      <c r="C8" s="9"/>
      <c r="G8" s="49" t="s">
        <v>53</v>
      </c>
    </row>
    <row r="9" spans="1:7" x14ac:dyDescent="0.3">
      <c r="A9" s="45" t="str">
        <f>+'Redes ajustado'!A9</f>
        <v>Junio 2026</v>
      </c>
      <c r="B9" s="47" t="s">
        <v>84</v>
      </c>
      <c r="C9" s="47" t="s">
        <v>39</v>
      </c>
      <c r="D9" s="47" t="s">
        <v>41</v>
      </c>
      <c r="E9" s="47" t="s">
        <v>62</v>
      </c>
      <c r="F9" s="47" t="s">
        <v>49</v>
      </c>
      <c r="G9" s="47" t="s">
        <v>81</v>
      </c>
    </row>
    <row r="10" spans="1:7" x14ac:dyDescent="0.3">
      <c r="A10" s="63" t="s">
        <v>25</v>
      </c>
      <c r="B10" s="93">
        <v>7318.9859879506739</v>
      </c>
      <c r="C10" s="93">
        <v>2631.2341875821212</v>
      </c>
      <c r="D10" s="93">
        <v>806.007074941832</v>
      </c>
      <c r="E10" s="93">
        <v>17.179393932122</v>
      </c>
      <c r="F10" s="93">
        <v>227.1881738217275</v>
      </c>
      <c r="G10" s="93">
        <v>1233.1352339958703</v>
      </c>
    </row>
    <row r="11" spans="1:7" x14ac:dyDescent="0.3">
      <c r="A11" s="63" t="s">
        <v>26</v>
      </c>
      <c r="B11" s="93">
        <v>-4093.5176306999997</v>
      </c>
      <c r="C11" s="93">
        <v>-1262.133087837994</v>
      </c>
      <c r="D11" s="93">
        <v>-131.2278654109351</v>
      </c>
      <c r="E11" s="93">
        <v>-1.7141000000000001E-8</v>
      </c>
      <c r="F11" s="93">
        <v>-114.04143930236719</v>
      </c>
      <c r="G11" s="93">
        <v>-681.99849842462208</v>
      </c>
    </row>
    <row r="12" spans="1:7" x14ac:dyDescent="0.3">
      <c r="A12" s="62" t="s">
        <v>3</v>
      </c>
      <c r="B12" s="98">
        <v>3225.4683572506733</v>
      </c>
      <c r="C12" s="98">
        <v>1369.1010997441276</v>
      </c>
      <c r="D12" s="98">
        <v>674.77920953089676</v>
      </c>
      <c r="E12" s="98">
        <v>17.179393914980999</v>
      </c>
      <c r="F12" s="98">
        <v>113.14673451936031</v>
      </c>
      <c r="G12" s="98">
        <v>551.1367355712481</v>
      </c>
    </row>
    <row r="13" spans="1:7" x14ac:dyDescent="0.3">
      <c r="A13" s="63" t="s">
        <v>17</v>
      </c>
      <c r="B13" s="93">
        <v>-513.42336270809153</v>
      </c>
      <c r="C13" s="93">
        <v>-383.804011687144</v>
      </c>
      <c r="D13" s="93">
        <v>-167.55199023129961</v>
      </c>
      <c r="E13" s="93">
        <v>0.29724048200430003</v>
      </c>
      <c r="F13" s="93">
        <v>-2.7075590415809003</v>
      </c>
      <c r="G13" s="93">
        <v>-191.10777215231479</v>
      </c>
    </row>
    <row r="14" spans="1:7" x14ac:dyDescent="0.3">
      <c r="A14" s="67" t="s">
        <v>5</v>
      </c>
      <c r="B14" s="99">
        <v>-232.88960862180028</v>
      </c>
      <c r="C14" s="99">
        <v>-101.82219827804779</v>
      </c>
      <c r="D14" s="99">
        <v>-120.14952035858541</v>
      </c>
      <c r="E14" s="99">
        <v>9.999999999999999E-14</v>
      </c>
      <c r="F14" s="99">
        <v>-15.6742467945238</v>
      </c>
      <c r="G14" s="99">
        <v>-62.724012625550003</v>
      </c>
    </row>
    <row r="15" spans="1:7" x14ac:dyDescent="0.3">
      <c r="A15" s="67" t="s">
        <v>6</v>
      </c>
      <c r="B15" s="99">
        <v>36.047736486199994</v>
      </c>
      <c r="C15" s="99">
        <v>20.449933000622401</v>
      </c>
      <c r="D15" s="99">
        <v>20.989682217888198</v>
      </c>
      <c r="E15" s="99">
        <v>9.999999999999999E-14</v>
      </c>
      <c r="F15" s="99">
        <v>0.57390393783740001</v>
      </c>
      <c r="G15" s="99">
        <v>24.0778227141159</v>
      </c>
    </row>
    <row r="16" spans="1:7" x14ac:dyDescent="0.3">
      <c r="A16" s="67" t="s">
        <v>18</v>
      </c>
      <c r="B16" s="99">
        <v>-454.90837149872453</v>
      </c>
      <c r="C16" s="99">
        <v>-397.90036578225516</v>
      </c>
      <c r="D16" s="99">
        <v>-120.69854252206729</v>
      </c>
      <c r="E16" s="99">
        <v>0</v>
      </c>
      <c r="F16" s="99">
        <v>-22.988958663088297</v>
      </c>
      <c r="G16" s="99">
        <v>-149.12863596340031</v>
      </c>
    </row>
    <row r="17" spans="1:7" x14ac:dyDescent="0.3">
      <c r="A17" s="67" t="s">
        <v>69</v>
      </c>
      <c r="B17" s="99">
        <v>138.32688092623343</v>
      </c>
      <c r="C17" s="99">
        <v>95.468619372536608</v>
      </c>
      <c r="D17" s="99">
        <v>52.306390431464905</v>
      </c>
      <c r="E17" s="99">
        <v>0.29724048200409997</v>
      </c>
      <c r="F17" s="99">
        <v>35.381742478193793</v>
      </c>
      <c r="G17" s="99">
        <v>-3.3329462774804002</v>
      </c>
    </row>
    <row r="18" spans="1:7" x14ac:dyDescent="0.3">
      <c r="A18" s="63" t="s">
        <v>8</v>
      </c>
      <c r="B18" s="99">
        <v>-722.82650214334296</v>
      </c>
      <c r="C18" s="99">
        <v>-93.604845162628692</v>
      </c>
      <c r="D18" s="99">
        <v>-57.780044027578398</v>
      </c>
      <c r="E18" s="99">
        <v>2.9999999999999998E-13</v>
      </c>
      <c r="F18" s="99">
        <v>-0.53625779773069993</v>
      </c>
      <c r="G18" s="99">
        <v>-23.240309294612199</v>
      </c>
    </row>
    <row r="19" spans="1:7" x14ac:dyDescent="0.3">
      <c r="A19" s="62" t="s">
        <v>9</v>
      </c>
      <c r="B19" s="98">
        <v>1989.2184923992388</v>
      </c>
      <c r="C19" s="98">
        <v>891.69224289435476</v>
      </c>
      <c r="D19" s="98">
        <v>449.44717527201874</v>
      </c>
      <c r="E19" s="98">
        <v>17.476634396985602</v>
      </c>
      <c r="F19" s="98">
        <v>109.9029176800487</v>
      </c>
      <c r="G19" s="98">
        <v>336.78865412432111</v>
      </c>
    </row>
    <row r="20" spans="1:7" x14ac:dyDescent="0.3">
      <c r="A20" s="63" t="s">
        <v>27</v>
      </c>
      <c r="B20" s="93">
        <v>-541.69460070110711</v>
      </c>
      <c r="C20" s="93">
        <v>-277.94407709596408</v>
      </c>
      <c r="D20" s="93">
        <v>-231.6964269486075</v>
      </c>
      <c r="E20" s="93">
        <v>-5.9999999999999997E-13</v>
      </c>
      <c r="F20" s="93">
        <v>-35.5494593742484</v>
      </c>
      <c r="G20" s="93">
        <v>-196.50080789892309</v>
      </c>
    </row>
    <row r="21" spans="1:7" x14ac:dyDescent="0.3">
      <c r="A21" s="62" t="s">
        <v>20</v>
      </c>
      <c r="B21" s="98">
        <v>1447.5238916981316</v>
      </c>
      <c r="C21" s="98">
        <v>613.74816579839069</v>
      </c>
      <c r="D21" s="98">
        <v>217.75074832341127</v>
      </c>
      <c r="E21" s="98">
        <v>17.476634396985002</v>
      </c>
      <c r="F21" s="98">
        <v>74.353458305800302</v>
      </c>
      <c r="G21" s="98">
        <v>140.287846225398</v>
      </c>
    </row>
    <row r="22" spans="1:7" x14ac:dyDescent="0.3">
      <c r="A22" s="63" t="s">
        <v>28</v>
      </c>
      <c r="B22" s="93">
        <v>-89.910904635036275</v>
      </c>
      <c r="C22" s="93">
        <v>14.985121112929191</v>
      </c>
      <c r="D22" s="93">
        <v>-51.9323420071184</v>
      </c>
      <c r="E22" s="93">
        <v>2.5711699999999993E-8</v>
      </c>
      <c r="F22" s="93">
        <v>-8.1652033142508991</v>
      </c>
      <c r="G22" s="93">
        <v>-137.53881351827141</v>
      </c>
    </row>
    <row r="23" spans="1:7" x14ac:dyDescent="0.3">
      <c r="A23" s="63" t="s">
        <v>29</v>
      </c>
      <c r="B23" s="93">
        <v>3.1827478087337</v>
      </c>
      <c r="C23" s="93">
        <v>-7.2614322596648995</v>
      </c>
      <c r="D23" s="93">
        <v>38.336697294361599</v>
      </c>
      <c r="E23" s="93">
        <v>76.447005898631829</v>
      </c>
      <c r="F23" s="93">
        <v>-2.1307359762088001</v>
      </c>
      <c r="G23" s="93">
        <v>0.79325762733789995</v>
      </c>
    </row>
    <row r="24" spans="1:7" x14ac:dyDescent="0.3">
      <c r="A24" s="62" t="s">
        <v>30</v>
      </c>
      <c r="B24" s="98">
        <v>1360.7957348718292</v>
      </c>
      <c r="C24" s="98">
        <v>621.47185465165501</v>
      </c>
      <c r="D24" s="98">
        <v>204.15510361065446</v>
      </c>
      <c r="E24" s="98">
        <v>93.923640321328534</v>
      </c>
      <c r="F24" s="98">
        <v>64.057519015340603</v>
      </c>
      <c r="G24" s="98">
        <v>3.5422903344645094</v>
      </c>
    </row>
    <row r="25" spans="1:7" x14ac:dyDescent="0.3">
      <c r="A25" s="63" t="s">
        <v>31</v>
      </c>
      <c r="B25" s="93">
        <v>-331.86850653450512</v>
      </c>
      <c r="C25" s="93">
        <v>-205.2871282041678</v>
      </c>
      <c r="D25" s="93">
        <v>-20.632123109560002</v>
      </c>
      <c r="E25" s="93">
        <v>-6.8306546418433998</v>
      </c>
      <c r="F25" s="93">
        <v>-4.1154481931602005</v>
      </c>
      <c r="G25" s="93">
        <v>-33.276749910474201</v>
      </c>
    </row>
    <row r="26" spans="1:7" x14ac:dyDescent="0.3">
      <c r="A26" s="62" t="s">
        <v>13</v>
      </c>
      <c r="B26" s="98">
        <v>1028.9272283373241</v>
      </c>
      <c r="C26" s="98">
        <v>416.18472644748715</v>
      </c>
      <c r="D26" s="98">
        <v>183.52298050109448</v>
      </c>
      <c r="E26" s="98">
        <v>87.092985679485139</v>
      </c>
      <c r="F26" s="98">
        <v>59.942070822180405</v>
      </c>
      <c r="G26" s="98">
        <v>-29.734459576009694</v>
      </c>
    </row>
    <row r="27" spans="1:7" ht="5.9" customHeight="1" x14ac:dyDescent="0.3"/>
    <row r="28" spans="1:7" x14ac:dyDescent="0.3">
      <c r="A28" s="12"/>
    </row>
    <row r="29" spans="1:7" ht="18" x14ac:dyDescent="0.4">
      <c r="A29" s="12"/>
      <c r="B29" s="2"/>
      <c r="C29" s="13"/>
    </row>
    <row r="30" spans="1:7" x14ac:dyDescent="0.3">
      <c r="B30" s="9"/>
      <c r="G30" s="49" t="s">
        <v>53</v>
      </c>
    </row>
    <row r="31" spans="1:7" x14ac:dyDescent="0.3">
      <c r="A31" s="45" t="str">
        <f>+'Redes ajustado'!A31</f>
        <v>Junio 2025</v>
      </c>
      <c r="B31" s="47" t="s">
        <v>84</v>
      </c>
      <c r="C31" s="47" t="s">
        <v>39</v>
      </c>
      <c r="D31" s="47" t="s">
        <v>41</v>
      </c>
      <c r="E31" s="47" t="s">
        <v>62</v>
      </c>
      <c r="F31" s="47" t="s">
        <v>49</v>
      </c>
      <c r="G31" s="47" t="s">
        <v>81</v>
      </c>
    </row>
    <row r="32" spans="1:7" x14ac:dyDescent="0.3">
      <c r="A32" s="63" t="s">
        <v>25</v>
      </c>
      <c r="B32" s="93">
        <v>7323.4975843116554</v>
      </c>
      <c r="C32" s="93">
        <v>2773.9474505477515</v>
      </c>
      <c r="D32" s="93">
        <v>794.97141773627857</v>
      </c>
      <c r="E32" s="93">
        <v>3.4267987660440005</v>
      </c>
      <c r="F32" s="93">
        <v>219.4352758260865</v>
      </c>
      <c r="G32" s="93">
        <v>1338.117129671228</v>
      </c>
    </row>
    <row r="33" spans="1:7" x14ac:dyDescent="0.3">
      <c r="A33" s="63" t="s">
        <v>26</v>
      </c>
      <c r="B33" s="93">
        <v>-4043.2359118700001</v>
      </c>
      <c r="C33" s="93">
        <v>-1390.4278312735664</v>
      </c>
      <c r="D33" s="93">
        <v>-107.2713911841938</v>
      </c>
      <c r="E33" s="93">
        <v>-3.6724900000000001E-8</v>
      </c>
      <c r="F33" s="93">
        <v>-87.71597408933971</v>
      </c>
      <c r="G33" s="93">
        <v>-770.16237784731095</v>
      </c>
    </row>
    <row r="34" spans="1:7" x14ac:dyDescent="0.3">
      <c r="A34" s="62" t="s">
        <v>3</v>
      </c>
      <c r="B34" s="98">
        <v>3280.2616724416557</v>
      </c>
      <c r="C34" s="98">
        <v>1383.5196192741851</v>
      </c>
      <c r="D34" s="98">
        <v>687.70002655208486</v>
      </c>
      <c r="E34" s="98">
        <v>3.4267987293191</v>
      </c>
      <c r="F34" s="98">
        <v>131.71930173674679</v>
      </c>
      <c r="G34" s="98">
        <v>567.95475182391715</v>
      </c>
    </row>
    <row r="35" spans="1:7" x14ac:dyDescent="0.3">
      <c r="A35" s="63" t="s">
        <v>17</v>
      </c>
      <c r="B35" s="93">
        <v>-542.29304536490542</v>
      </c>
      <c r="C35" s="93">
        <v>-410.20629193181861</v>
      </c>
      <c r="D35" s="93">
        <v>-164.0639959143565</v>
      </c>
      <c r="E35" s="93">
        <v>-1.0884543234348001</v>
      </c>
      <c r="F35" s="93">
        <v>-41.645324088151597</v>
      </c>
      <c r="G35" s="93">
        <v>-133.16065768876402</v>
      </c>
    </row>
    <row r="36" spans="1:7" x14ac:dyDescent="0.3">
      <c r="A36" s="67" t="s">
        <v>5</v>
      </c>
      <c r="B36" s="99">
        <v>-231.7207854497</v>
      </c>
      <c r="C36" s="99">
        <v>-103.53953508344109</v>
      </c>
      <c r="D36" s="99">
        <v>-126.60639818946289</v>
      </c>
      <c r="E36" s="99">
        <v>9.999999999999999E-14</v>
      </c>
      <c r="F36" s="99">
        <v>-17.156494775464601</v>
      </c>
      <c r="G36" s="99">
        <v>-61.775355244613294</v>
      </c>
    </row>
    <row r="37" spans="1:7" x14ac:dyDescent="0.3">
      <c r="A37" s="67" t="s">
        <v>6</v>
      </c>
      <c r="B37" s="99">
        <v>35.975578206099996</v>
      </c>
      <c r="C37" s="99">
        <v>26.283041512531003</v>
      </c>
      <c r="D37" s="99">
        <v>33.602477102040098</v>
      </c>
      <c r="E37" s="99">
        <v>0</v>
      </c>
      <c r="F37" s="99">
        <v>0.92601283144730007</v>
      </c>
      <c r="G37" s="99">
        <v>19.451137957268902</v>
      </c>
    </row>
    <row r="38" spans="1:7" x14ac:dyDescent="0.3">
      <c r="A38" s="67" t="s">
        <v>18</v>
      </c>
      <c r="B38" s="99">
        <v>-460.38578391369538</v>
      </c>
      <c r="C38" s="99">
        <v>-334.39084140190948</v>
      </c>
      <c r="D38" s="99">
        <v>-125.89087138030411</v>
      </c>
      <c r="E38" s="99">
        <v>-1.0884543234349999</v>
      </c>
      <c r="F38" s="99">
        <v>-24.608137886838101</v>
      </c>
      <c r="G38" s="99">
        <v>-131.4948819511018</v>
      </c>
    </row>
    <row r="39" spans="1:7" x14ac:dyDescent="0.3">
      <c r="A39" s="67" t="s">
        <v>69</v>
      </c>
      <c r="B39" s="99">
        <v>113.83794579239009</v>
      </c>
      <c r="C39" s="99">
        <v>1.441043041001</v>
      </c>
      <c r="D39" s="99">
        <v>54.830796553370405</v>
      </c>
      <c r="E39" s="99">
        <v>9.999999999999999E-14</v>
      </c>
      <c r="F39" s="99">
        <v>-0.80670425729619999</v>
      </c>
      <c r="G39" s="99">
        <v>40.658441549682195</v>
      </c>
    </row>
    <row r="40" spans="1:7" x14ac:dyDescent="0.3">
      <c r="A40" s="63" t="s">
        <v>8</v>
      </c>
      <c r="B40" s="99">
        <v>-777.66379214799008</v>
      </c>
      <c r="C40" s="99">
        <v>-151.20489935887517</v>
      </c>
      <c r="D40" s="99">
        <v>-57.377251143061692</v>
      </c>
      <c r="E40" s="99">
        <v>-1.9999999999999998E-13</v>
      </c>
      <c r="F40" s="99">
        <v>-0.49777799166150005</v>
      </c>
      <c r="G40" s="99">
        <v>-23.847935622876697</v>
      </c>
    </row>
    <row r="41" spans="1:7" x14ac:dyDescent="0.3">
      <c r="A41" s="62" t="s">
        <v>9</v>
      </c>
      <c r="B41" s="98">
        <v>1960.3048349287603</v>
      </c>
      <c r="C41" s="98">
        <v>822.1084279834912</v>
      </c>
      <c r="D41" s="98">
        <v>466.25877949466656</v>
      </c>
      <c r="E41" s="98">
        <v>2.3383444058840999</v>
      </c>
      <c r="F41" s="98">
        <v>89.576199656933696</v>
      </c>
      <c r="G41" s="98">
        <v>410.94615851227644</v>
      </c>
    </row>
    <row r="42" spans="1:7" x14ac:dyDescent="0.3">
      <c r="A42" s="63" t="s">
        <v>27</v>
      </c>
      <c r="B42" s="93">
        <v>-497.9049131689643</v>
      </c>
      <c r="C42" s="93">
        <v>-315.98309903533931</v>
      </c>
      <c r="D42" s="93">
        <v>-287.55004172863812</v>
      </c>
      <c r="E42" s="93">
        <v>-1.1999999999999999E-12</v>
      </c>
      <c r="F42" s="93">
        <v>-47.381131171730203</v>
      </c>
      <c r="G42" s="93">
        <v>-186.10189540613808</v>
      </c>
    </row>
    <row r="43" spans="1:7" x14ac:dyDescent="0.3">
      <c r="A43" s="62" t="s">
        <v>20</v>
      </c>
      <c r="B43" s="98">
        <v>1462.3999217597959</v>
      </c>
      <c r="C43" s="98">
        <v>506.12532894815189</v>
      </c>
      <c r="D43" s="98">
        <v>178.70873776602849</v>
      </c>
      <c r="E43" s="98">
        <v>2.3383444058828999</v>
      </c>
      <c r="F43" s="98">
        <v>42.1950684852035</v>
      </c>
      <c r="G43" s="98">
        <v>224.8442631061383</v>
      </c>
    </row>
    <row r="44" spans="1:7" x14ac:dyDescent="0.3">
      <c r="A44" s="63" t="s">
        <v>28</v>
      </c>
      <c r="B44" s="93">
        <v>-113.16453145007378</v>
      </c>
      <c r="C44" s="93">
        <v>-7.613018115640414</v>
      </c>
      <c r="D44" s="93">
        <v>-57.5933147689083</v>
      </c>
      <c r="E44" s="93">
        <v>0.63091015617300006</v>
      </c>
      <c r="F44" s="93">
        <v>-14.077130366488596</v>
      </c>
      <c r="G44" s="93">
        <v>-78.039040468458609</v>
      </c>
    </row>
    <row r="45" spans="1:7" x14ac:dyDescent="0.3">
      <c r="A45" s="63" t="s">
        <v>29</v>
      </c>
      <c r="B45" s="93">
        <v>1.2790934840065999</v>
      </c>
      <c r="C45" s="99">
        <v>6.4795506179200005E-2</v>
      </c>
      <c r="D45" s="93">
        <v>4.5494591389854993</v>
      </c>
      <c r="E45" s="99">
        <v>148.20313914082141</v>
      </c>
      <c r="F45" s="93">
        <v>0.68261993214960004</v>
      </c>
      <c r="G45" s="93">
        <v>-1.5000099011656001</v>
      </c>
    </row>
    <row r="46" spans="1:7" x14ac:dyDescent="0.3">
      <c r="A46" s="62" t="s">
        <v>30</v>
      </c>
      <c r="B46" s="98">
        <v>1350.5144837937287</v>
      </c>
      <c r="C46" s="98">
        <v>498.57710633869073</v>
      </c>
      <c r="D46" s="98">
        <v>125.66488213610569</v>
      </c>
      <c r="E46" s="98">
        <v>151.17239370287732</v>
      </c>
      <c r="F46" s="98">
        <v>28.800558050864502</v>
      </c>
      <c r="G46" s="98">
        <v>145.30521273651408</v>
      </c>
    </row>
    <row r="47" spans="1:7" x14ac:dyDescent="0.3">
      <c r="A47" s="63" t="s">
        <v>31</v>
      </c>
      <c r="B47" s="93">
        <v>-337.42843784203336</v>
      </c>
      <c r="C47" s="93">
        <v>-219.93125581353843</v>
      </c>
      <c r="D47" s="93">
        <v>4.9855329718238997</v>
      </c>
      <c r="E47" s="93">
        <v>-7.3090555612608998</v>
      </c>
      <c r="F47" s="93">
        <v>-16.909693575254</v>
      </c>
      <c r="G47" s="93">
        <v>-91.936254497120999</v>
      </c>
    </row>
    <row r="48" spans="1:7" x14ac:dyDescent="0.3">
      <c r="A48" s="62" t="s">
        <v>13</v>
      </c>
      <c r="B48" s="98">
        <v>1013.0860459516954</v>
      </c>
      <c r="C48" s="98">
        <v>278.6458505251523</v>
      </c>
      <c r="D48" s="98">
        <v>130.65041510792958</v>
      </c>
      <c r="E48" s="98">
        <v>143.8633381416164</v>
      </c>
      <c r="F48" s="98">
        <v>11.890864475610503</v>
      </c>
      <c r="G48" s="98">
        <v>53.368958239393081</v>
      </c>
    </row>
    <row r="50" spans="1:1" x14ac:dyDescent="0.3">
      <c r="A50" s="12"/>
    </row>
    <row r="51" spans="1:1" x14ac:dyDescent="0.3">
      <c r="A51" s="7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4A05A-B67B-409A-A1D8-93369D1CA2A9}">
  <sheetPr>
    <tabColor rgb="FF00A443"/>
  </sheetPr>
  <dimension ref="A2:H62"/>
  <sheetViews>
    <sheetView showGridLines="0" zoomScale="85" zoomScaleNormal="85" workbookViewId="0"/>
  </sheetViews>
  <sheetFormatPr baseColWidth="10" defaultColWidth="11.36328125" defaultRowHeight="12" x14ac:dyDescent="0.3"/>
  <cols>
    <col min="1" max="1" width="60.453125" style="117" customWidth="1"/>
    <col min="2" max="2" width="13.54296875" style="117" customWidth="1"/>
    <col min="3" max="3" width="2.6328125" style="117" customWidth="1"/>
    <col min="4" max="4" width="10" style="117" bestFit="1" customWidth="1"/>
    <col min="5" max="6" width="2.6328125" style="117" customWidth="1"/>
    <col min="7" max="12" width="11.36328125" style="117"/>
    <col min="13" max="13" width="10.08984375" style="117" customWidth="1"/>
    <col min="14" max="16384" width="11.36328125" style="117"/>
  </cols>
  <sheetData>
    <row r="2" spans="1:8" ht="12.75" customHeight="1" x14ac:dyDescent="0.3"/>
    <row r="3" spans="1:8" ht="12.75" customHeight="1" x14ac:dyDescent="0.3"/>
    <row r="4" spans="1:8" ht="12.75" customHeight="1" x14ac:dyDescent="0.3"/>
    <row r="5" spans="1:8" x14ac:dyDescent="0.3">
      <c r="A5" s="118" t="s">
        <v>112</v>
      </c>
      <c r="B5" s="119"/>
      <c r="D5" s="120"/>
    </row>
    <row r="6" spans="1:8" x14ac:dyDescent="0.3">
      <c r="A6" s="121">
        <v>46203</v>
      </c>
      <c r="B6" s="119"/>
      <c r="D6" s="120"/>
    </row>
    <row r="7" spans="1:8" x14ac:dyDescent="0.3">
      <c r="A7" s="122" t="s">
        <v>52</v>
      </c>
      <c r="B7" s="119"/>
      <c r="D7" s="120"/>
    </row>
    <row r="8" spans="1:8" x14ac:dyDescent="0.3">
      <c r="A8" s="123"/>
      <c r="B8" s="123"/>
      <c r="D8" s="124" t="s">
        <v>113</v>
      </c>
    </row>
    <row r="9" spans="1:8" ht="24" x14ac:dyDescent="0.3">
      <c r="A9" s="125"/>
      <c r="B9" s="59" t="s">
        <v>120</v>
      </c>
      <c r="C9" s="126"/>
      <c r="D9" s="59" t="s">
        <v>121</v>
      </c>
      <c r="E9" s="126"/>
      <c r="F9" s="126"/>
    </row>
    <row r="10" spans="1:8" x14ac:dyDescent="0.3">
      <c r="A10" s="127" t="s">
        <v>1</v>
      </c>
      <c r="B10" s="164">
        <v>12017.57540680871</v>
      </c>
      <c r="C10" s="145"/>
      <c r="D10" s="157">
        <v>10451.513659410144</v>
      </c>
      <c r="E10" s="128"/>
      <c r="F10" s="128"/>
      <c r="G10" s="129"/>
      <c r="H10" s="129"/>
    </row>
    <row r="11" spans="1:8" x14ac:dyDescent="0.3">
      <c r="A11" s="130" t="s">
        <v>2</v>
      </c>
      <c r="B11" s="165">
        <v>-5588.2399048993448</v>
      </c>
      <c r="C11" s="148"/>
      <c r="D11" s="158">
        <v>-4624.1720802855252</v>
      </c>
      <c r="E11" s="131"/>
      <c r="F11" s="131"/>
      <c r="G11" s="129"/>
    </row>
    <row r="12" spans="1:8" x14ac:dyDescent="0.3">
      <c r="A12" s="132" t="s">
        <v>3</v>
      </c>
      <c r="B12" s="163">
        <v>6429.3355019093651</v>
      </c>
      <c r="C12" s="151"/>
      <c r="D12" s="159">
        <v>5827.3415791246171</v>
      </c>
      <c r="E12" s="133"/>
      <c r="F12" s="133"/>
      <c r="G12" s="129"/>
    </row>
    <row r="13" spans="1:8" x14ac:dyDescent="0.3">
      <c r="A13" s="127" t="s">
        <v>116</v>
      </c>
      <c r="B13" s="166">
        <v>-1348.4101947457168</v>
      </c>
      <c r="C13" s="151"/>
      <c r="D13" s="160">
        <v>-1364.2874149441852</v>
      </c>
      <c r="E13" s="133"/>
      <c r="F13" s="133"/>
      <c r="G13" s="129"/>
    </row>
    <row r="14" spans="1:8" x14ac:dyDescent="0.3">
      <c r="A14" s="130" t="s">
        <v>5</v>
      </c>
      <c r="B14" s="162">
        <v>-1040.7386043014942</v>
      </c>
      <c r="C14" s="151"/>
      <c r="D14" s="161">
        <v>-1058.4646990153021</v>
      </c>
      <c r="E14" s="133"/>
      <c r="F14" s="133"/>
      <c r="G14" s="129"/>
    </row>
    <row r="15" spans="1:8" x14ac:dyDescent="0.3">
      <c r="A15" s="130" t="s">
        <v>6</v>
      </c>
      <c r="B15" s="162">
        <v>288.35700523213308</v>
      </c>
      <c r="C15" s="151"/>
      <c r="D15" s="162">
        <v>327.51732420796139</v>
      </c>
      <c r="E15" s="133"/>
      <c r="F15" s="133"/>
      <c r="G15" s="129"/>
    </row>
    <row r="16" spans="1:8" x14ac:dyDescent="0.3">
      <c r="A16" s="130" t="s">
        <v>7</v>
      </c>
      <c r="B16" s="162">
        <v>-894.15458510852943</v>
      </c>
      <c r="C16" s="151"/>
      <c r="D16" s="161">
        <v>-977.19657083239701</v>
      </c>
      <c r="E16" s="133"/>
      <c r="F16" s="133"/>
      <c r="G16" s="129"/>
    </row>
    <row r="17" spans="1:7" x14ac:dyDescent="0.3">
      <c r="A17" s="130" t="s">
        <v>69</v>
      </c>
      <c r="B17" s="162">
        <v>298.12598943217392</v>
      </c>
      <c r="C17" s="151"/>
      <c r="D17" s="162">
        <v>343.85653069555281</v>
      </c>
      <c r="E17" s="133"/>
      <c r="F17" s="133"/>
      <c r="G17" s="129"/>
    </row>
    <row r="18" spans="1:7" x14ac:dyDescent="0.3">
      <c r="A18" s="127" t="s">
        <v>8</v>
      </c>
      <c r="B18" s="166">
        <v>-1013.7904391328219</v>
      </c>
      <c r="C18" s="151"/>
      <c r="D18" s="160">
        <v>-480.15892169938013</v>
      </c>
      <c r="E18" s="133"/>
      <c r="F18" s="133"/>
      <c r="G18" s="129"/>
    </row>
    <row r="19" spans="1:7" x14ac:dyDescent="0.3">
      <c r="A19" s="132" t="s">
        <v>9</v>
      </c>
      <c r="B19" s="163">
        <v>4067.1348680308265</v>
      </c>
      <c r="C19" s="151"/>
      <c r="D19" s="159">
        <v>3982.8952424810559</v>
      </c>
      <c r="E19" s="133"/>
      <c r="F19" s="133"/>
      <c r="G19" s="129"/>
    </row>
    <row r="20" spans="1:7" x14ac:dyDescent="0.3">
      <c r="A20" s="130" t="s">
        <v>10</v>
      </c>
      <c r="B20" s="162">
        <v>-1475.7073882906207</v>
      </c>
      <c r="C20" s="151"/>
      <c r="D20" s="161">
        <v>-1348.6866932785219</v>
      </c>
      <c r="E20" s="133"/>
      <c r="F20" s="133"/>
      <c r="G20" s="129"/>
    </row>
    <row r="21" spans="1:7" x14ac:dyDescent="0.3">
      <c r="A21" s="132" t="s">
        <v>57</v>
      </c>
      <c r="B21" s="163">
        <v>2591.4274797402059</v>
      </c>
      <c r="C21" s="151"/>
      <c r="D21" s="159">
        <v>2634.2085492025326</v>
      </c>
      <c r="E21" s="133"/>
      <c r="F21" s="133"/>
      <c r="G21" s="129"/>
    </row>
    <row r="22" spans="1:7" x14ac:dyDescent="0.3">
      <c r="A22" s="130" t="s">
        <v>117</v>
      </c>
      <c r="B22" s="162">
        <v>-1175.3827093659888</v>
      </c>
      <c r="C22" s="155"/>
      <c r="D22" s="161">
        <v>-1092.2662892562457</v>
      </c>
      <c r="E22" s="133"/>
      <c r="F22" s="133"/>
      <c r="G22" s="129"/>
    </row>
    <row r="23" spans="1:7" x14ac:dyDescent="0.3">
      <c r="A23" s="130" t="s">
        <v>118</v>
      </c>
      <c r="B23" s="162">
        <v>678.78979039669002</v>
      </c>
      <c r="C23" s="155"/>
      <c r="D23" s="161">
        <v>475.66290749207474</v>
      </c>
      <c r="E23" s="133"/>
      <c r="F23" s="133"/>
      <c r="G23" s="129"/>
    </row>
    <row r="24" spans="1:7" x14ac:dyDescent="0.3">
      <c r="A24" s="127" t="s">
        <v>11</v>
      </c>
      <c r="B24" s="164">
        <v>-496.59291896929881</v>
      </c>
      <c r="C24" s="151"/>
      <c r="D24" s="157">
        <v>-616.60338176417099</v>
      </c>
      <c r="E24" s="133"/>
      <c r="F24" s="133"/>
      <c r="G24" s="129"/>
    </row>
    <row r="25" spans="1:7" x14ac:dyDescent="0.3">
      <c r="A25" s="127" t="s">
        <v>119</v>
      </c>
      <c r="B25" s="164">
        <v>81.29915006483364</v>
      </c>
      <c r="C25" s="151"/>
      <c r="D25" s="157">
        <v>48.273182667275705</v>
      </c>
      <c r="E25" s="133"/>
      <c r="F25" s="133"/>
      <c r="G25" s="129"/>
    </row>
    <row r="26" spans="1:7" x14ac:dyDescent="0.3">
      <c r="A26" s="132" t="s">
        <v>58</v>
      </c>
      <c r="B26" s="163">
        <v>2176.1337108357407</v>
      </c>
      <c r="C26" s="133"/>
      <c r="D26" s="163">
        <v>2065.8783501056373</v>
      </c>
      <c r="E26" s="133"/>
      <c r="F26" s="133"/>
      <c r="G26" s="129"/>
    </row>
    <row r="27" spans="1:7" ht="13" x14ac:dyDescent="0.3">
      <c r="A27" s="130" t="s">
        <v>12</v>
      </c>
      <c r="B27" s="30">
        <v>-335.16949891989344</v>
      </c>
      <c r="C27" s="1"/>
      <c r="D27" s="30">
        <v>-425.23194229149095</v>
      </c>
      <c r="E27" s="133"/>
      <c r="F27" s="133"/>
      <c r="G27" s="129"/>
    </row>
    <row r="28" spans="1:7" s="1" customFormat="1" ht="13" x14ac:dyDescent="0.3">
      <c r="A28" s="130" t="s">
        <v>126</v>
      </c>
      <c r="B28" s="30">
        <v>88</v>
      </c>
      <c r="D28" s="30">
        <v>93.827061807208906</v>
      </c>
    </row>
    <row r="29" spans="1:7" s="1" customFormat="1" ht="13" x14ac:dyDescent="0.3">
      <c r="A29" s="130" t="s">
        <v>64</v>
      </c>
      <c r="B29" s="30">
        <v>-63.947844404417495</v>
      </c>
      <c r="D29" s="30">
        <v>-34.560077725923492</v>
      </c>
    </row>
    <row r="30" spans="1:7" s="1" customFormat="1" ht="13" x14ac:dyDescent="0.3">
      <c r="A30" s="132" t="s">
        <v>13</v>
      </c>
      <c r="B30" s="163">
        <v>1865.0163675114297</v>
      </c>
      <c r="C30" s="133"/>
      <c r="D30" s="163">
        <v>1699.9133918954319</v>
      </c>
    </row>
    <row r="31" spans="1:7" s="1" customFormat="1" ht="13" x14ac:dyDescent="0.3"/>
    <row r="32" spans="1:7" x14ac:dyDescent="0.3">
      <c r="C32" s="133"/>
      <c r="E32" s="133"/>
      <c r="F32" s="133"/>
    </row>
    <row r="33" spans="1:7" x14ac:dyDescent="0.3">
      <c r="C33" s="133"/>
      <c r="E33" s="133"/>
      <c r="F33" s="133"/>
    </row>
    <row r="34" spans="1:7" x14ac:dyDescent="0.3">
      <c r="C34" s="133"/>
      <c r="E34" s="133"/>
      <c r="F34" s="133"/>
    </row>
    <row r="35" spans="1:7" x14ac:dyDescent="0.3">
      <c r="C35" s="133"/>
      <c r="E35" s="133"/>
      <c r="F35" s="133"/>
    </row>
    <row r="36" spans="1:7" x14ac:dyDescent="0.3">
      <c r="C36" s="133"/>
      <c r="E36" s="133"/>
      <c r="F36" s="133"/>
    </row>
    <row r="37" spans="1:7" x14ac:dyDescent="0.3">
      <c r="C37" s="133"/>
      <c r="E37" s="133"/>
      <c r="F37" s="133"/>
    </row>
    <row r="38" spans="1:7" x14ac:dyDescent="0.3">
      <c r="C38" s="133"/>
      <c r="E38" s="133"/>
      <c r="F38" s="133"/>
    </row>
    <row r="39" spans="1:7" ht="24" x14ac:dyDescent="0.3">
      <c r="A39" s="135"/>
      <c r="B39" s="136" t="s">
        <v>114</v>
      </c>
      <c r="C39" s="133"/>
      <c r="D39" s="136" t="s">
        <v>115</v>
      </c>
      <c r="E39" s="133"/>
      <c r="F39" s="133"/>
    </row>
    <row r="40" spans="1:7" x14ac:dyDescent="0.3">
      <c r="A40" s="127" t="s">
        <v>1</v>
      </c>
      <c r="B40" s="164">
        <v>12053.39320345305</v>
      </c>
      <c r="C40" s="133"/>
      <c r="D40" s="164">
        <v>9517.5358136968844</v>
      </c>
      <c r="E40" s="133"/>
      <c r="F40" s="133"/>
    </row>
    <row r="41" spans="1:7" x14ac:dyDescent="0.3">
      <c r="A41" s="130" t="s">
        <v>2</v>
      </c>
      <c r="B41" s="165">
        <v>-5560.9271489473376</v>
      </c>
      <c r="C41" s="133"/>
      <c r="D41" s="165">
        <v>-4186.6199406173691</v>
      </c>
      <c r="E41" s="133"/>
      <c r="F41" s="133"/>
    </row>
    <row r="42" spans="1:7" x14ac:dyDescent="0.3">
      <c r="A42" s="132" t="s">
        <v>3</v>
      </c>
      <c r="B42" s="163">
        <v>6492.4660545057131</v>
      </c>
      <c r="C42" s="133"/>
      <c r="D42" s="163">
        <v>5330.9158730795125</v>
      </c>
      <c r="E42" s="133"/>
      <c r="F42" s="133"/>
      <c r="G42" s="129"/>
    </row>
    <row r="43" spans="1:7" x14ac:dyDescent="0.3">
      <c r="A43" s="127" t="s">
        <v>4</v>
      </c>
      <c r="B43" s="166">
        <v>-1431.4943623757406</v>
      </c>
      <c r="C43" s="133"/>
      <c r="D43" s="166">
        <v>-1312.5490623428334</v>
      </c>
      <c r="E43" s="133"/>
      <c r="F43" s="133"/>
    </row>
    <row r="44" spans="1:7" x14ac:dyDescent="0.3">
      <c r="A44" s="130" t="s">
        <v>5</v>
      </c>
      <c r="B44" s="162">
        <v>-1008.4838496491861</v>
      </c>
      <c r="C44" s="133"/>
      <c r="D44" s="162">
        <v>-947.28975135679502</v>
      </c>
      <c r="E44" s="133"/>
      <c r="F44" s="133"/>
    </row>
    <row r="45" spans="1:7" x14ac:dyDescent="0.3">
      <c r="A45" s="130" t="s">
        <v>6</v>
      </c>
      <c r="B45" s="162">
        <v>250.07794821204129</v>
      </c>
      <c r="C45" s="133"/>
      <c r="D45" s="162">
        <v>328.87353535265891</v>
      </c>
      <c r="E45" s="133"/>
      <c r="F45" s="133"/>
    </row>
    <row r="46" spans="1:7" x14ac:dyDescent="0.3">
      <c r="A46" s="130" t="s">
        <v>7</v>
      </c>
      <c r="B46" s="162">
        <v>-912.81978920069423</v>
      </c>
      <c r="C46" s="133"/>
      <c r="D46" s="162">
        <v>-911.4877659255169</v>
      </c>
      <c r="E46" s="133"/>
      <c r="F46" s="133"/>
    </row>
    <row r="47" spans="1:7" x14ac:dyDescent="0.3">
      <c r="A47" s="130" t="s">
        <v>69</v>
      </c>
      <c r="B47" s="162">
        <v>239.73132826209806</v>
      </c>
      <c r="C47" s="133"/>
      <c r="D47" s="162">
        <v>217.35491958682033</v>
      </c>
      <c r="E47" s="133"/>
      <c r="F47" s="133"/>
    </row>
    <row r="48" spans="1:7" x14ac:dyDescent="0.3">
      <c r="A48" s="127" t="s">
        <v>8</v>
      </c>
      <c r="B48" s="166">
        <v>-1087.2933830972736</v>
      </c>
      <c r="C48" s="133"/>
      <c r="D48" s="166">
        <v>-495.12954303193851</v>
      </c>
      <c r="E48" s="133"/>
      <c r="F48" s="133"/>
    </row>
    <row r="49" spans="1:7" x14ac:dyDescent="0.3">
      <c r="A49" s="132" t="s">
        <v>9</v>
      </c>
      <c r="B49" s="163">
        <v>3973.6783090326981</v>
      </c>
      <c r="C49" s="133"/>
      <c r="D49" s="163">
        <v>3523.2372677047415</v>
      </c>
      <c r="E49" s="133"/>
      <c r="F49" s="133"/>
      <c r="G49" s="129"/>
    </row>
    <row r="50" spans="1:7" x14ac:dyDescent="0.3">
      <c r="A50" s="130" t="s">
        <v>10</v>
      </c>
      <c r="B50" s="162">
        <v>-1358.0339644213839</v>
      </c>
      <c r="C50" s="133"/>
      <c r="D50" s="162">
        <v>-1407.4060237075958</v>
      </c>
      <c r="E50" s="133"/>
      <c r="F50" s="133"/>
    </row>
    <row r="51" spans="1:7" x14ac:dyDescent="0.3">
      <c r="A51" s="132" t="s">
        <v>57</v>
      </c>
      <c r="B51" s="163">
        <v>2615.6443446113144</v>
      </c>
      <c r="C51" s="133"/>
      <c r="D51" s="163">
        <v>2115.8312439971451</v>
      </c>
      <c r="E51" s="133"/>
      <c r="F51" s="133"/>
      <c r="G51" s="129"/>
    </row>
    <row r="52" spans="1:7" x14ac:dyDescent="0.3">
      <c r="A52" s="130" t="s">
        <v>117</v>
      </c>
      <c r="B52" s="162">
        <v>-1102.0501397966195</v>
      </c>
      <c r="C52" s="134"/>
      <c r="D52" s="162">
        <v>-976.7969777225594</v>
      </c>
      <c r="E52" s="133"/>
      <c r="F52" s="133"/>
    </row>
    <row r="53" spans="1:7" x14ac:dyDescent="0.3">
      <c r="A53" s="130" t="s">
        <v>118</v>
      </c>
      <c r="B53" s="162">
        <v>598.95750305905403</v>
      </c>
      <c r="C53" s="134"/>
      <c r="D53" s="162">
        <v>874.72742824713123</v>
      </c>
      <c r="E53" s="133"/>
      <c r="F53" s="133"/>
    </row>
    <row r="54" spans="1:7" x14ac:dyDescent="0.3">
      <c r="A54" s="127" t="s">
        <v>11</v>
      </c>
      <c r="B54" s="164">
        <v>-503.0926367375655</v>
      </c>
      <c r="C54" s="133"/>
      <c r="D54" s="164">
        <v>-102.06954947542818</v>
      </c>
      <c r="E54" s="133"/>
      <c r="F54" s="133"/>
    </row>
    <row r="55" spans="1:7" x14ac:dyDescent="0.3">
      <c r="A55" s="137" t="s">
        <v>119</v>
      </c>
      <c r="B55" s="164">
        <v>113.43000783431586</v>
      </c>
      <c r="C55" s="133"/>
      <c r="D55" s="164">
        <v>73.116294990809251</v>
      </c>
      <c r="E55" s="133"/>
      <c r="F55" s="133"/>
    </row>
    <row r="56" spans="1:7" x14ac:dyDescent="0.3">
      <c r="A56" s="132" t="s">
        <v>58</v>
      </c>
      <c r="B56" s="163">
        <v>2225.9817157080647</v>
      </c>
      <c r="C56" s="133"/>
      <c r="D56" s="163">
        <v>2086.8779895125267</v>
      </c>
      <c r="E56" s="133"/>
      <c r="F56" s="133"/>
      <c r="G56" s="129"/>
    </row>
    <row r="57" spans="1:7" s="1" customFormat="1" ht="13" x14ac:dyDescent="0.3">
      <c r="A57" s="130" t="s">
        <v>12</v>
      </c>
      <c r="B57" s="30">
        <v>-483.69634732042016</v>
      </c>
      <c r="D57" s="30">
        <v>-353.90083878705332</v>
      </c>
    </row>
    <row r="58" spans="1:7" s="1" customFormat="1" ht="13" x14ac:dyDescent="0.3">
      <c r="A58" s="130" t="s">
        <v>126</v>
      </c>
      <c r="B58" s="30">
        <v>59</v>
      </c>
      <c r="D58" s="30">
        <v>75.985308937470052</v>
      </c>
    </row>
    <row r="59" spans="1:7" s="1" customFormat="1" ht="13" x14ac:dyDescent="0.3">
      <c r="A59" s="130" t="s">
        <v>64</v>
      </c>
      <c r="B59" s="30">
        <v>-126.92453923589609</v>
      </c>
      <c r="D59" s="30">
        <v>-175.31083706123167</v>
      </c>
    </row>
    <row r="60" spans="1:7" s="1" customFormat="1" ht="13" x14ac:dyDescent="0.3">
      <c r="A60" s="132" t="s">
        <v>13</v>
      </c>
      <c r="B60" s="163">
        <v>1674.3608291517485</v>
      </c>
      <c r="C60" s="133"/>
      <c r="D60" s="163">
        <v>1633.6516226017116</v>
      </c>
    </row>
    <row r="61" spans="1:7" s="1" customFormat="1" ht="13" x14ac:dyDescent="0.3"/>
    <row r="62" spans="1:7" s="1" customFormat="1" ht="13" x14ac:dyDescent="0.3"/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FF45-7922-44DF-93BE-B803E754B8DF}">
  <sheetPr>
    <tabColor rgb="FF00A443"/>
  </sheetPr>
  <dimension ref="A5:O37"/>
  <sheetViews>
    <sheetView showGridLines="0" zoomScale="104" zoomScaleNormal="90" workbookViewId="0"/>
  </sheetViews>
  <sheetFormatPr baseColWidth="10" defaultColWidth="11.453125" defaultRowHeight="13" x14ac:dyDescent="0.3"/>
  <cols>
    <col min="1" max="1" width="35" style="1" bestFit="1" customWidth="1"/>
    <col min="2" max="2" width="11.453125" style="1" bestFit="1"/>
    <col min="3" max="3" width="20.453125" style="1" customWidth="1"/>
    <col min="4" max="16384" width="11.453125" style="1"/>
  </cols>
  <sheetData>
    <row r="5" spans="1:15" ht="14.5" x14ac:dyDescent="0.35">
      <c r="B5" s="37"/>
      <c r="C5" s="38" t="s">
        <v>92</v>
      </c>
      <c r="D5" s="37"/>
    </row>
    <row r="6" spans="1:15" ht="14.5" x14ac:dyDescent="0.35">
      <c r="B6" s="37"/>
      <c r="C6" s="73" t="s">
        <v>109</v>
      </c>
      <c r="D6" s="37"/>
    </row>
    <row r="7" spans="1:15" ht="14.5" x14ac:dyDescent="0.35">
      <c r="B7" s="37"/>
      <c r="C7" s="38" t="s">
        <v>35</v>
      </c>
      <c r="D7" s="37"/>
    </row>
    <row r="8" spans="1:15" x14ac:dyDescent="0.3">
      <c r="G8" s="49" t="s">
        <v>53</v>
      </c>
    </row>
    <row r="9" spans="1:15" ht="14.25" customHeight="1" x14ac:dyDescent="0.3">
      <c r="A9" s="55" t="str">
        <f>+'Prod. de Electr&amp;Clie ajustada'!A9</f>
        <v>Junio 2026</v>
      </c>
      <c r="B9" s="50" t="s">
        <v>38</v>
      </c>
      <c r="C9" s="51" t="s">
        <v>39</v>
      </c>
      <c r="D9" s="50" t="s">
        <v>187</v>
      </c>
      <c r="E9" s="50" t="s">
        <v>79</v>
      </c>
      <c r="F9" s="50" t="s">
        <v>49</v>
      </c>
      <c r="G9" s="50" t="s">
        <v>81</v>
      </c>
    </row>
    <row r="10" spans="1:15" x14ac:dyDescent="0.3">
      <c r="A10" s="4" t="s">
        <v>25</v>
      </c>
      <c r="B10" s="61">
        <f>+'[1]PAISES (SEGREGADA) Ajustado'!B$4/1000</f>
        <v>8413.1143641240615</v>
      </c>
      <c r="C10" s="90">
        <f>+'[1]PAISES (SEGREGADA) Ajustado'!B$29/1000</f>
        <v>4017.727801952979</v>
      </c>
      <c r="D10" s="90">
        <f>+'[1]PAISES (SEGREGADA) Ajustado'!H$29/1000</f>
        <v>4361.0981351621831</v>
      </c>
      <c r="E10" s="61">
        <f>+'[1]PAISES (SEGREGADA) Ajustado'!H$4/1000</f>
        <v>17.179393932122</v>
      </c>
      <c r="F10" s="61">
        <f>+'[1]PAISES (SEGREGADA) Ajustado'!N$29/1000</f>
        <v>4802.6451001532432</v>
      </c>
      <c r="G10" s="61">
        <f>+'[1]PAISES (SEGREGADA) Ajustado'!N$4/1000</f>
        <v>1233.1159916958702</v>
      </c>
      <c r="H10" s="53"/>
      <c r="I10" s="53"/>
      <c r="J10" s="53"/>
      <c r="K10" s="53"/>
      <c r="L10" s="53"/>
      <c r="M10" s="53"/>
      <c r="N10" s="53"/>
      <c r="O10" s="53"/>
    </row>
    <row r="11" spans="1:15" x14ac:dyDescent="0.3">
      <c r="A11" s="4" t="s">
        <v>26</v>
      </c>
      <c r="B11" s="61">
        <f>+'[1]PAISES (SEGREGADA) Ajustado'!B$5/1000</f>
        <v>-4052.645098857</v>
      </c>
      <c r="C11" s="90">
        <f>+'[1]PAISES (SEGREGADA) Ajustado'!B$30/1000</f>
        <v>-1214.1066095372069</v>
      </c>
      <c r="D11" s="90">
        <f>+'[1]PAISES (SEGREGADA) Ajustado'!H$30/1000</f>
        <v>-1524.4261373947852</v>
      </c>
      <c r="E11" s="61">
        <f>+'[1]PAISES (SEGREGADA) Ajustado'!H$5/1000</f>
        <v>-1.7141000000000001E-8</v>
      </c>
      <c r="F11" s="61">
        <f>+'[1]PAISES (SEGREGADA) Ajustado'!N$30/1000</f>
        <v>-3118.1387551768526</v>
      </c>
      <c r="G11" s="61">
        <f>+'[1]PAISES (SEGREGADA) Ajustado'!N$5/1000</f>
        <v>-681.99849842462208</v>
      </c>
      <c r="H11" s="53"/>
      <c r="I11" s="53"/>
      <c r="J11" s="53"/>
      <c r="K11" s="53"/>
      <c r="L11" s="53"/>
      <c r="M11" s="53"/>
      <c r="N11" s="53"/>
      <c r="O11" s="53"/>
    </row>
    <row r="12" spans="1:15" x14ac:dyDescent="0.3">
      <c r="A12" s="48" t="s">
        <v>3</v>
      </c>
      <c r="B12" s="91">
        <f>+'[1]PAISES (SEGREGADA) Ajustado'!B$6/1000</f>
        <v>4360.4692652670619</v>
      </c>
      <c r="C12" s="92">
        <f>+'[1]PAISES (SEGREGADA) Ajustado'!B$31/1000</f>
        <v>2803.6211924157724</v>
      </c>
      <c r="D12" s="92">
        <f>+'[1]PAISES (SEGREGADA) Ajustado'!H$31/1000</f>
        <v>2836.6719977673974</v>
      </c>
      <c r="E12" s="91">
        <f>+'[1]PAISES (SEGREGADA) Ajustado'!H$6/1000</f>
        <v>17.179393914980999</v>
      </c>
      <c r="F12" s="91">
        <f>+'[1]PAISES (SEGREGADA) Ajustado'!N$31/1000</f>
        <v>1684.5063449763907</v>
      </c>
      <c r="G12" s="91">
        <f>+'[1]PAISES (SEGREGADA) Ajustado'!N$6/1000</f>
        <v>551.11749327124812</v>
      </c>
      <c r="H12" s="53"/>
      <c r="I12" s="53"/>
      <c r="J12" s="53"/>
      <c r="K12" s="53"/>
      <c r="L12" s="53"/>
      <c r="M12" s="53"/>
      <c r="N12" s="53"/>
      <c r="O12" s="53"/>
    </row>
    <row r="13" spans="1:15" x14ac:dyDescent="0.3">
      <c r="A13" s="4" t="s">
        <v>17</v>
      </c>
      <c r="B13" s="61">
        <f>+'[1]PAISES (SEGREGADA) Ajustado'!B$7/1000</f>
        <v>-620.14198666647849</v>
      </c>
      <c r="C13" s="61">
        <f>+'[1]PAISES (SEGREGADA) Ajustado'!B$32/1000</f>
        <v>-646.96106712267203</v>
      </c>
      <c r="D13" s="61">
        <f>+'[1]PAISES (SEGREGADA) Ajustado'!H$32/1000</f>
        <v>-893.7442236108227</v>
      </c>
      <c r="E13" s="61">
        <f>+'[1]PAISES (SEGREGADA) Ajustado'!H$7/1000</f>
        <v>-1.5768817379997</v>
      </c>
      <c r="F13" s="61">
        <f>+'[1]PAISES (SEGREGADA) Ajustado'!N$32/1000</f>
        <v>-325.58298863593132</v>
      </c>
      <c r="G13" s="61">
        <f>+'[1]PAISES (SEGREGADA) Ajustado'!N$7/1000</f>
        <v>-206.78350594831483</v>
      </c>
      <c r="H13" s="53"/>
      <c r="I13" s="53"/>
      <c r="J13" s="53"/>
      <c r="K13" s="53"/>
      <c r="L13" s="53"/>
      <c r="M13" s="53"/>
      <c r="N13" s="53"/>
      <c r="O13" s="53"/>
    </row>
    <row r="14" spans="1:15" x14ac:dyDescent="0.3">
      <c r="A14" s="6" t="s">
        <v>5</v>
      </c>
      <c r="B14" s="61">
        <f>+'[1]PAISES (SEGREGADA) Ajustado'!B$8/1000</f>
        <v>-436.60294038080031</v>
      </c>
      <c r="C14" s="90">
        <f>+'[1]PAISES (SEGREGADA) Ajustado'!B$33/1000</f>
        <v>-499.12953851395736</v>
      </c>
      <c r="D14" s="90">
        <f>+'[1]PAISES (SEGREGADA) Ajustado'!H$33/1000</f>
        <v>-720.07864404981865</v>
      </c>
      <c r="E14" s="61">
        <f>+'[1]PAISES (SEGREGADA) Ajustado'!H$8/1000</f>
        <v>9.999999999999999E-14</v>
      </c>
      <c r="F14" s="61">
        <f>+'[1]PAISES (SEGREGADA) Ajustado'!N$33/1000</f>
        <v>-272.26967494647988</v>
      </c>
      <c r="G14" s="61">
        <f>+'[1]PAISES (SEGREGADA) Ajustado'!N$8/1000</f>
        <v>-70.12903997555</v>
      </c>
      <c r="H14" s="53"/>
      <c r="I14" s="53"/>
      <c r="J14" s="53"/>
      <c r="K14" s="53"/>
      <c r="L14" s="53"/>
      <c r="M14" s="53"/>
      <c r="N14" s="53"/>
      <c r="O14" s="53"/>
    </row>
    <row r="15" spans="1:15" x14ac:dyDescent="0.3">
      <c r="A15" s="6" t="s">
        <v>6</v>
      </c>
      <c r="B15" s="61">
        <f>+'[1]PAISES (SEGREGADA) Ajustado'!B$9/1000</f>
        <v>110.8588048822</v>
      </c>
      <c r="C15" s="90">
        <f>+'[1]PAISES (SEGREGADA) Ajustado'!B$34/1000</f>
        <v>247.6135525326545</v>
      </c>
      <c r="D15" s="90">
        <f>+'[1]PAISES (SEGREGADA) Ajustado'!H$34/1000</f>
        <v>219.9667757989466</v>
      </c>
      <c r="E15" s="61">
        <f>+'[1]PAISES (SEGREGADA) Ajustado'!H$9/1000</f>
        <v>9.999999999999999E-14</v>
      </c>
      <c r="F15" s="61">
        <f>+'[1]PAISES (SEGREGADA) Ajustado'!N$34/1000</f>
        <v>0.57390393783740001</v>
      </c>
      <c r="G15" s="61">
        <f>+'[1]PAISES (SEGREGADA) Ajustado'!N$9/1000</f>
        <v>24.0778227141159</v>
      </c>
      <c r="H15" s="53"/>
      <c r="I15" s="53"/>
      <c r="J15" s="53"/>
      <c r="K15" s="53"/>
      <c r="L15" s="53"/>
      <c r="M15" s="53"/>
      <c r="N15" s="53"/>
      <c r="O15" s="53"/>
    </row>
    <row r="16" spans="1:15" x14ac:dyDescent="0.3">
      <c r="A16" s="6" t="s">
        <v>18</v>
      </c>
      <c r="B16" s="61">
        <f>+'[1]PAISES (SEGREGADA) Ajustado'!B$10/1000</f>
        <v>-558.19962193526192</v>
      </c>
      <c r="C16" s="90">
        <f>+'[1]PAISES (SEGREGADA) Ajustado'!B$35/1000</f>
        <v>-548.66946006828277</v>
      </c>
      <c r="D16" s="90">
        <f>+'[1]PAISES (SEGREGADA) Ajustado'!H$35/1000</f>
        <v>-515.81158649832003</v>
      </c>
      <c r="E16" s="61">
        <f>+'[1]PAISES (SEGREGADA) Ajustado'!H$10/1000</f>
        <v>-1.9172609016118001</v>
      </c>
      <c r="F16" s="61">
        <f>+'[1]PAISES (SEGREGADA) Ajustado'!N$35/1000</f>
        <v>-260.41790307106612</v>
      </c>
      <c r="G16" s="61">
        <f>+'[1]PAISES (SEGREGADA) Ajustado'!N$10/1000</f>
        <v>-142.8424004534003</v>
      </c>
      <c r="H16" s="53"/>
      <c r="I16" s="53"/>
      <c r="J16" s="53"/>
      <c r="K16" s="53"/>
      <c r="L16" s="53"/>
      <c r="M16" s="53"/>
      <c r="N16" s="53"/>
      <c r="O16" s="53"/>
    </row>
    <row r="17" spans="1:15" x14ac:dyDescent="0.3">
      <c r="A17" s="6" t="s">
        <v>69</v>
      </c>
      <c r="B17" s="61">
        <f>+'[1]PAISES (SEGREGADA) Ajustado'!B$11/1000</f>
        <v>263.80177076738363</v>
      </c>
      <c r="C17" s="90">
        <f>+'[1]PAISES (SEGREGADA) Ajustado'!B$36/1000</f>
        <v>153.2243789269136</v>
      </c>
      <c r="D17" s="90">
        <f>+'[1]PAISES (SEGREGADA) Ajustado'!H$36/1000</f>
        <v>122.1792311383694</v>
      </c>
      <c r="E17" s="61">
        <f>+'[1]PAISES (SEGREGADA) Ajustado'!H$11/1000</f>
        <v>0.34037916361190002</v>
      </c>
      <c r="F17" s="61">
        <f>+'[1]PAISES (SEGREGADA) Ajustado'!N$36/1000</f>
        <v>206.53068544377729</v>
      </c>
      <c r="G17" s="61">
        <f>+'[1]PAISES (SEGREGADA) Ajustado'!N$11/1000</f>
        <v>-17.889888233480399</v>
      </c>
      <c r="H17" s="53"/>
      <c r="I17" s="53"/>
      <c r="J17" s="53"/>
      <c r="K17" s="53"/>
      <c r="L17" s="53"/>
      <c r="M17" s="53"/>
      <c r="N17" s="53"/>
      <c r="O17" s="53"/>
    </row>
    <row r="18" spans="1:15" x14ac:dyDescent="0.3">
      <c r="A18" s="4" t="s">
        <v>8</v>
      </c>
      <c r="B18" s="61">
        <f>+'[1]PAISES (SEGREGADA) Ajustado'!B$12/1000</f>
        <v>-772.15925852934311</v>
      </c>
      <c r="C18" s="90">
        <f>+'[1]PAISES (SEGREGADA) Ajustado'!B$37/1000</f>
        <v>-189.31640969548869</v>
      </c>
      <c r="D18" s="90">
        <f>+'[1]PAISES (SEGREGADA) Ajustado'!H$37/1000</f>
        <v>-503.55982911619759</v>
      </c>
      <c r="E18" s="61">
        <f>+'[1]PAISES (SEGREGADA) Ajustado'!H$12/1000</f>
        <v>2.9999999999999998E-13</v>
      </c>
      <c r="F18" s="61">
        <f>+'[1]PAISES (SEGREGADA) Ajustado'!N$37/1000</f>
        <v>-5.6335478021674001</v>
      </c>
      <c r="G18" s="61">
        <f>+'[1]PAISES (SEGREGADA) Ajustado'!N$12/1000</f>
        <v>-22.618477824612199</v>
      </c>
      <c r="H18" s="53"/>
      <c r="I18" s="53"/>
      <c r="J18" s="53"/>
      <c r="K18" s="53"/>
      <c r="L18" s="53"/>
      <c r="M18" s="53"/>
      <c r="N18" s="53"/>
      <c r="O18" s="53"/>
    </row>
    <row r="19" spans="1:15" x14ac:dyDescent="0.3">
      <c r="A19" s="48" t="s">
        <v>9</v>
      </c>
      <c r="B19" s="92">
        <f>+'[1]PAISES (SEGREGADA) Ajustado'!B$13/1000</f>
        <v>2968.1680200712408</v>
      </c>
      <c r="C19" s="92">
        <f>+'[1]PAISES (SEGREGADA) Ajustado'!B$38/1000</f>
        <v>1967.3437155976117</v>
      </c>
      <c r="D19" s="92">
        <f>+'[1]PAISES (SEGREGADA) Ajustado'!H$38/1000</f>
        <v>1439.3679450403777</v>
      </c>
      <c r="E19" s="92">
        <f>+'[1]PAISES (SEGREGADA) Ajustado'!H$13/1000</f>
        <v>15.602512176981598</v>
      </c>
      <c r="F19" s="92">
        <f>+'[1]PAISES (SEGREGADA) Ajustado'!N$38/1000</f>
        <v>1353.2898085382919</v>
      </c>
      <c r="G19" s="92">
        <f>+'[1]PAISES (SEGREGADA) Ajustado'!N$13/1000</f>
        <v>321.71550949832113</v>
      </c>
      <c r="H19" s="53"/>
      <c r="I19" s="53"/>
      <c r="J19" s="53"/>
      <c r="K19" s="53"/>
      <c r="L19" s="53"/>
      <c r="M19" s="53"/>
      <c r="N19" s="53"/>
      <c r="O19" s="53"/>
    </row>
    <row r="20" spans="1:15" x14ac:dyDescent="0.3">
      <c r="H20" s="53"/>
      <c r="I20" s="53"/>
      <c r="J20" s="53"/>
      <c r="K20" s="53"/>
      <c r="L20" s="53"/>
      <c r="M20" s="53"/>
      <c r="N20" s="53"/>
      <c r="O20" s="53"/>
    </row>
    <row r="21" spans="1:15" x14ac:dyDescent="0.3">
      <c r="H21" s="53"/>
      <c r="I21" s="53"/>
      <c r="J21" s="53"/>
      <c r="K21" s="53"/>
      <c r="L21" s="53"/>
      <c r="M21" s="53"/>
      <c r="N21" s="53"/>
      <c r="O21" s="53"/>
    </row>
    <row r="22" spans="1:15" x14ac:dyDescent="0.3">
      <c r="H22" s="53"/>
      <c r="I22" s="53"/>
      <c r="J22" s="53"/>
      <c r="K22" s="53"/>
      <c r="L22" s="53"/>
      <c r="M22" s="53"/>
      <c r="N22" s="53"/>
      <c r="O22" s="53"/>
    </row>
    <row r="23" spans="1:15" x14ac:dyDescent="0.3">
      <c r="G23" s="49" t="s">
        <v>53</v>
      </c>
      <c r="H23" s="53"/>
      <c r="I23" s="53"/>
      <c r="J23" s="53"/>
      <c r="K23" s="53"/>
      <c r="L23" s="53"/>
      <c r="M23" s="53"/>
      <c r="N23" s="53"/>
      <c r="O23" s="53"/>
    </row>
    <row r="24" spans="1:15" ht="14.25" customHeight="1" x14ac:dyDescent="0.3">
      <c r="A24" s="55" t="str">
        <f>+'Prod. de Electr&amp;Clie ajustada'!A31</f>
        <v>Junio 2025</v>
      </c>
      <c r="B24" s="50" t="s">
        <v>38</v>
      </c>
      <c r="C24" s="51" t="s">
        <v>39</v>
      </c>
      <c r="D24" s="50" t="s">
        <v>187</v>
      </c>
      <c r="E24" s="50" t="s">
        <v>79</v>
      </c>
      <c r="F24" s="50" t="s">
        <v>49</v>
      </c>
      <c r="G24" s="50" t="s">
        <v>81</v>
      </c>
    </row>
    <row r="25" spans="1:15" x14ac:dyDescent="0.3">
      <c r="A25" s="4" t="s">
        <v>25</v>
      </c>
      <c r="B25" s="61">
        <v>8329.3090897921211</v>
      </c>
      <c r="C25" s="90">
        <v>3930.1567438474622</v>
      </c>
      <c r="D25" s="90">
        <v>4194.8609994540238</v>
      </c>
      <c r="E25" s="61">
        <v>3.4267987660440005</v>
      </c>
      <c r="F25" s="61">
        <v>4248.609491405201</v>
      </c>
      <c r="G25" s="61">
        <v>1338.1115077512281</v>
      </c>
      <c r="H25" s="53"/>
      <c r="I25" s="53"/>
      <c r="J25" s="53"/>
      <c r="K25" s="53"/>
      <c r="L25" s="53"/>
      <c r="M25" s="53"/>
      <c r="N25" s="53"/>
      <c r="O25" s="53"/>
    </row>
    <row r="26" spans="1:15" x14ac:dyDescent="0.3">
      <c r="A26" s="4" t="s">
        <v>26</v>
      </c>
      <c r="B26" s="61">
        <v>-3993.6291326</v>
      </c>
      <c r="C26" s="90">
        <v>-1344.0196497960055</v>
      </c>
      <c r="D26" s="90">
        <v>-1430.2592355808958</v>
      </c>
      <c r="E26" s="61">
        <v>-3.6724900000000001E-8</v>
      </c>
      <c r="F26" s="61">
        <v>-2697.1382735818961</v>
      </c>
      <c r="G26" s="61">
        <v>-770.16320843731103</v>
      </c>
      <c r="H26" s="53"/>
      <c r="I26" s="53"/>
      <c r="J26" s="53"/>
      <c r="K26" s="53"/>
      <c r="L26" s="53"/>
      <c r="M26" s="53"/>
      <c r="N26" s="53"/>
      <c r="O26" s="53"/>
    </row>
    <row r="27" spans="1:15" x14ac:dyDescent="0.3">
      <c r="A27" s="48" t="s">
        <v>3</v>
      </c>
      <c r="B27" s="91">
        <v>4335.679957192121</v>
      </c>
      <c r="C27" s="92">
        <v>2586.1370940514566</v>
      </c>
      <c r="D27" s="92">
        <v>2764.6017638731282</v>
      </c>
      <c r="E27" s="91">
        <v>3.4267987293191005</v>
      </c>
      <c r="F27" s="91">
        <v>1551.4712178233049</v>
      </c>
      <c r="G27" s="91">
        <v>567.94829931391712</v>
      </c>
      <c r="H27" s="53"/>
      <c r="I27" s="53"/>
      <c r="J27" s="53"/>
      <c r="K27" s="53"/>
      <c r="L27" s="53"/>
      <c r="M27" s="53"/>
      <c r="N27" s="53"/>
      <c r="O27" s="53"/>
    </row>
    <row r="28" spans="1:15" x14ac:dyDescent="0.3">
      <c r="A28" s="4" t="s">
        <v>17</v>
      </c>
      <c r="B28" s="61">
        <v>-601.83114814536941</v>
      </c>
      <c r="C28" s="61">
        <v>-619.94184695079139</v>
      </c>
      <c r="D28" s="61">
        <v>-916.39108110688403</v>
      </c>
      <c r="E28" s="61">
        <v>-5.3725121100269995</v>
      </c>
      <c r="F28" s="61">
        <v>-408.05881819337128</v>
      </c>
      <c r="G28" s="61">
        <v>-135.9577940588581</v>
      </c>
      <c r="H28" s="53"/>
      <c r="I28" s="53"/>
      <c r="J28" s="53"/>
      <c r="K28" s="53"/>
      <c r="L28" s="53"/>
      <c r="M28" s="53"/>
      <c r="N28" s="53"/>
      <c r="O28" s="53"/>
    </row>
    <row r="29" spans="1:15" x14ac:dyDescent="0.3">
      <c r="A29" s="6" t="s">
        <v>5</v>
      </c>
      <c r="B29" s="61">
        <v>-426.86221320970003</v>
      </c>
      <c r="C29" s="90">
        <v>-430.44119527542222</v>
      </c>
      <c r="D29" s="90">
        <v>-675.07436824950719</v>
      </c>
      <c r="E29" s="61">
        <v>1.9999999999999998E-13</v>
      </c>
      <c r="F29" s="61">
        <v>-241.64915492714161</v>
      </c>
      <c r="G29" s="61">
        <v>-68.225802764613292</v>
      </c>
      <c r="H29" s="53"/>
      <c r="I29" s="53"/>
      <c r="J29" s="53"/>
      <c r="K29" s="53"/>
      <c r="L29" s="53"/>
      <c r="M29" s="53"/>
      <c r="N29" s="53"/>
      <c r="O29" s="53"/>
    </row>
    <row r="30" spans="1:15" x14ac:dyDescent="0.3">
      <c r="A30" s="6" t="s">
        <v>6</v>
      </c>
      <c r="B30" s="61">
        <v>103.34433676610001</v>
      </c>
      <c r="C30" s="90">
        <v>209.1855823411164</v>
      </c>
      <c r="D30" s="90">
        <v>237.6623442130776</v>
      </c>
      <c r="E30" s="61">
        <v>0</v>
      </c>
      <c r="F30" s="61">
        <v>0.92601283144730007</v>
      </c>
      <c r="G30" s="61">
        <v>19.451137957268902</v>
      </c>
      <c r="H30" s="53"/>
      <c r="I30" s="53"/>
      <c r="J30" s="53"/>
      <c r="K30" s="53"/>
      <c r="L30" s="53"/>
      <c r="M30" s="53"/>
      <c r="N30" s="53"/>
      <c r="O30" s="53"/>
    </row>
    <row r="31" spans="1:15" x14ac:dyDescent="0.3">
      <c r="A31" s="6" t="s">
        <v>18</v>
      </c>
      <c r="B31" s="61">
        <v>-551.34062226415949</v>
      </c>
      <c r="C31" s="90">
        <v>-482.652869176053</v>
      </c>
      <c r="D31" s="90">
        <v>-592.45171529958043</v>
      </c>
      <c r="E31" s="61">
        <v>-5.4083230687301995</v>
      </c>
      <c r="F31" s="61">
        <v>-240.50508502362459</v>
      </c>
      <c r="G31" s="61">
        <v>-127.84379180119591</v>
      </c>
      <c r="H31" s="53"/>
      <c r="I31" s="53"/>
      <c r="J31" s="53"/>
      <c r="K31" s="53"/>
      <c r="L31" s="53"/>
      <c r="M31" s="53"/>
      <c r="N31" s="53"/>
      <c r="O31" s="53"/>
    </row>
    <row r="32" spans="1:15" x14ac:dyDescent="0.3">
      <c r="A32" s="6" t="s">
        <v>69</v>
      </c>
      <c r="B32" s="61">
        <v>273.0273505623901</v>
      </c>
      <c r="C32" s="90">
        <v>83.966635159567403</v>
      </c>
      <c r="D32" s="90">
        <v>113.47265822912601</v>
      </c>
      <c r="E32" s="61">
        <v>3.5810958702999995E-2</v>
      </c>
      <c r="F32" s="61">
        <v>73.169408925947607</v>
      </c>
      <c r="G32" s="61">
        <v>40.660662549682201</v>
      </c>
      <c r="H32" s="53"/>
      <c r="I32" s="53"/>
      <c r="J32" s="53"/>
      <c r="K32" s="53"/>
      <c r="L32" s="53"/>
      <c r="M32" s="53"/>
      <c r="N32" s="53"/>
      <c r="O32" s="53"/>
    </row>
    <row r="33" spans="1:15" x14ac:dyDescent="0.3">
      <c r="A33" s="4" t="s">
        <v>8</v>
      </c>
      <c r="B33" s="61">
        <v>-821.46634726799016</v>
      </c>
      <c r="C33" s="90">
        <v>-237.2719373862567</v>
      </c>
      <c r="D33" s="90">
        <v>-491.1668871720006</v>
      </c>
      <c r="E33" s="61">
        <v>-9.999999999999999E-14</v>
      </c>
      <c r="F33" s="61">
        <v>-5.4292055270991995</v>
      </c>
      <c r="G33" s="61">
        <v>-24.4064284128767</v>
      </c>
      <c r="H33" s="53"/>
      <c r="I33" s="53"/>
      <c r="J33" s="53"/>
      <c r="K33" s="53"/>
      <c r="L33" s="53"/>
      <c r="M33" s="53"/>
      <c r="N33" s="53"/>
      <c r="O33" s="53"/>
    </row>
    <row r="34" spans="1:15" x14ac:dyDescent="0.3">
      <c r="A34" s="48" t="s">
        <v>9</v>
      </c>
      <c r="B34" s="92">
        <v>2912.3824617787614</v>
      </c>
      <c r="C34" s="92">
        <v>1728.9233097144086</v>
      </c>
      <c r="D34" s="92">
        <v>1357.0437955942436</v>
      </c>
      <c r="E34" s="92">
        <v>-1.9457133807079989</v>
      </c>
      <c r="F34" s="92">
        <v>1137.9831941028344</v>
      </c>
      <c r="G34" s="92">
        <v>407.5840768421823</v>
      </c>
      <c r="H34" s="53"/>
      <c r="I34" s="53"/>
      <c r="J34" s="53"/>
      <c r="K34" s="53"/>
      <c r="L34" s="53"/>
      <c r="M34" s="53"/>
      <c r="N34" s="53"/>
      <c r="O34" s="53"/>
    </row>
    <row r="36" spans="1:15" x14ac:dyDescent="0.3">
      <c r="A36" s="76"/>
    </row>
    <row r="37" spans="1:15" x14ac:dyDescent="0.3">
      <c r="B37" s="54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443"/>
  </sheetPr>
  <dimension ref="A2:F30"/>
  <sheetViews>
    <sheetView showGridLines="0" zoomScale="85" zoomScaleNormal="85" workbookViewId="0"/>
  </sheetViews>
  <sheetFormatPr baseColWidth="10" defaultColWidth="11.453125" defaultRowHeight="13" x14ac:dyDescent="0.3"/>
  <cols>
    <col min="1" max="1" width="50.453125" style="1" bestFit="1" customWidth="1"/>
    <col min="2" max="3" width="15.453125" style="1" customWidth="1"/>
    <col min="4" max="4" width="12.453125" style="1" customWidth="1"/>
    <col min="5" max="16384" width="11.453125" style="1"/>
  </cols>
  <sheetData>
    <row r="2" spans="1:6" ht="12.75" customHeight="1" x14ac:dyDescent="0.3"/>
    <row r="3" spans="1:6" ht="12.75" customHeight="1" x14ac:dyDescent="0.3"/>
    <row r="4" spans="1:6" ht="12.75" customHeight="1" x14ac:dyDescent="0.3"/>
    <row r="5" spans="1:6" ht="14.5" x14ac:dyDescent="0.35">
      <c r="A5" s="37"/>
      <c r="B5" s="41" t="s">
        <v>32</v>
      </c>
      <c r="C5" s="37"/>
      <c r="D5" s="37"/>
    </row>
    <row r="6" spans="1:6" ht="14.5" x14ac:dyDescent="0.35">
      <c r="A6" s="37"/>
      <c r="B6" s="41" t="str">
        <f>+'Cuenta por Países ajustado'!C6</f>
        <v>Junio 2026</v>
      </c>
      <c r="C6" s="40"/>
      <c r="D6" s="37"/>
    </row>
    <row r="7" spans="1:6" ht="14.5" x14ac:dyDescent="0.35">
      <c r="A7" s="37"/>
      <c r="B7" s="41" t="s">
        <v>35</v>
      </c>
      <c r="C7" s="42"/>
      <c r="D7" s="37"/>
    </row>
    <row r="8" spans="1:6" x14ac:dyDescent="0.3">
      <c r="D8" s="77" t="s">
        <v>53</v>
      </c>
    </row>
    <row r="9" spans="1:6" x14ac:dyDescent="0.3">
      <c r="A9"/>
      <c r="B9" s="78" t="s">
        <v>110</v>
      </c>
      <c r="C9" s="78" t="s">
        <v>111</v>
      </c>
      <c r="D9" s="59" t="s">
        <v>15</v>
      </c>
      <c r="F9" s="30"/>
    </row>
    <row r="10" spans="1:6" ht="14.5" x14ac:dyDescent="0.35">
      <c r="A10" s="103" t="s">
        <v>9</v>
      </c>
      <c r="B10" s="109">
        <v>8050</v>
      </c>
      <c r="C10" s="109">
        <v>7497</v>
      </c>
      <c r="D10" s="109">
        <f>+B10-C10</f>
        <v>553</v>
      </c>
    </row>
    <row r="11" spans="1:6" ht="14.5" x14ac:dyDescent="0.3">
      <c r="A11" s="104" t="s">
        <v>95</v>
      </c>
      <c r="B11" s="110">
        <v>-134.4</v>
      </c>
      <c r="C11" s="110">
        <v>98</v>
      </c>
      <c r="D11" s="111">
        <f t="shared" ref="D11:D17" si="0">+B11-C11</f>
        <v>-232.4</v>
      </c>
    </row>
    <row r="12" spans="1:6" ht="14.5" x14ac:dyDescent="0.3">
      <c r="A12" s="104" t="s">
        <v>96</v>
      </c>
      <c r="B12" s="110">
        <v>-60</v>
      </c>
      <c r="C12" s="110">
        <v>-60</v>
      </c>
      <c r="D12" s="111">
        <f t="shared" si="0"/>
        <v>0</v>
      </c>
    </row>
    <row r="13" spans="1:6" ht="14.5" x14ac:dyDescent="0.3">
      <c r="A13" s="104" t="s">
        <v>97</v>
      </c>
      <c r="B13" s="110">
        <v>39</v>
      </c>
      <c r="C13" s="110">
        <v>25</v>
      </c>
      <c r="D13" s="111">
        <f t="shared" si="0"/>
        <v>14</v>
      </c>
    </row>
    <row r="14" spans="1:6" ht="14.5" x14ac:dyDescent="0.3">
      <c r="A14" s="104" t="s">
        <v>98</v>
      </c>
      <c r="B14" s="110">
        <v>-1113.4000000000001</v>
      </c>
      <c r="C14" s="110">
        <v>-605</v>
      </c>
      <c r="D14" s="111">
        <f t="shared" si="0"/>
        <v>-508.40000000000009</v>
      </c>
    </row>
    <row r="15" spans="1:6" ht="14.5" x14ac:dyDescent="0.3">
      <c r="A15" s="104" t="s">
        <v>99</v>
      </c>
      <c r="B15" s="110">
        <v>43</v>
      </c>
      <c r="C15" s="110">
        <v>87</v>
      </c>
      <c r="D15" s="111">
        <f t="shared" si="0"/>
        <v>-44</v>
      </c>
    </row>
    <row r="16" spans="1:6" ht="14.5" x14ac:dyDescent="0.3">
      <c r="A16" s="104" t="s">
        <v>100</v>
      </c>
      <c r="B16" s="110">
        <v>-758</v>
      </c>
      <c r="C16" s="110">
        <v>-838</v>
      </c>
      <c r="D16" s="111">
        <f t="shared" si="0"/>
        <v>80</v>
      </c>
    </row>
    <row r="17" spans="1:4" ht="14.5" x14ac:dyDescent="0.3">
      <c r="A17" s="104" t="s">
        <v>188</v>
      </c>
      <c r="B17" s="111">
        <v>182</v>
      </c>
      <c r="C17" s="111">
        <v>135</v>
      </c>
      <c r="D17" s="111">
        <f t="shared" si="0"/>
        <v>47</v>
      </c>
    </row>
    <row r="18" spans="1:4" x14ac:dyDescent="0.3">
      <c r="A18" s="105" t="s">
        <v>186</v>
      </c>
      <c r="B18" s="112">
        <f>SUM(B10:B17)</f>
        <v>6248.2000000000007</v>
      </c>
      <c r="C18" s="112">
        <f>SUM(C10:C17)</f>
        <v>6339</v>
      </c>
      <c r="D18" s="112">
        <v>-91</v>
      </c>
    </row>
    <row r="19" spans="1:4" x14ac:dyDescent="0.3">
      <c r="B19" s="113"/>
      <c r="C19" s="113"/>
      <c r="D19" s="113"/>
    </row>
    <row r="20" spans="1:4" ht="14.5" x14ac:dyDescent="0.3">
      <c r="A20" s="106" t="s">
        <v>101</v>
      </c>
      <c r="B20" s="109">
        <f>+SUM(B21:B23)</f>
        <v>-2950</v>
      </c>
      <c r="C20" s="109">
        <f>+SUM(C21:C23)</f>
        <v>-2155</v>
      </c>
      <c r="D20" s="109">
        <f>+B20-C20</f>
        <v>-795</v>
      </c>
    </row>
    <row r="21" spans="1:4" ht="14.5" x14ac:dyDescent="0.3">
      <c r="A21" s="107" t="s">
        <v>102</v>
      </c>
      <c r="B21" s="114">
        <v>-308</v>
      </c>
      <c r="C21" s="114">
        <v>-479</v>
      </c>
      <c r="D21" s="111">
        <f t="shared" ref="D21:D29" si="1">+B21-C21</f>
        <v>171</v>
      </c>
    </row>
    <row r="22" spans="1:4" ht="14.5" x14ac:dyDescent="0.3">
      <c r="A22" s="107" t="s">
        <v>103</v>
      </c>
      <c r="B22" s="114">
        <v>-197</v>
      </c>
      <c r="C22" s="114">
        <v>-152</v>
      </c>
      <c r="D22" s="111">
        <f t="shared" si="1"/>
        <v>-45</v>
      </c>
    </row>
    <row r="23" spans="1:4" ht="14.5" x14ac:dyDescent="0.3">
      <c r="A23" s="107" t="s">
        <v>104</v>
      </c>
      <c r="B23" s="114">
        <v>-2445</v>
      </c>
      <c r="C23" s="114">
        <v>-1524</v>
      </c>
      <c r="D23" s="111">
        <f t="shared" si="1"/>
        <v>-921</v>
      </c>
    </row>
    <row r="24" spans="1:4" ht="14.5" x14ac:dyDescent="0.3">
      <c r="A24" s="104" t="s">
        <v>82</v>
      </c>
      <c r="B24" s="111">
        <v>-5901.6</v>
      </c>
      <c r="C24" s="111">
        <v>-5604</v>
      </c>
      <c r="D24" s="111">
        <f t="shared" si="1"/>
        <v>-297.60000000000036</v>
      </c>
    </row>
    <row r="25" spans="1:4" ht="14.5" x14ac:dyDescent="0.3">
      <c r="A25" s="104" t="s">
        <v>87</v>
      </c>
      <c r="B25" s="111">
        <v>3564.4</v>
      </c>
      <c r="C25" s="111">
        <v>4407</v>
      </c>
      <c r="D25" s="111">
        <f t="shared" si="1"/>
        <v>-842.59999999999991</v>
      </c>
    </row>
    <row r="26" spans="1:4" ht="14.5" x14ac:dyDescent="0.3">
      <c r="A26" s="104" t="s">
        <v>105</v>
      </c>
      <c r="B26" s="111">
        <v>-1000</v>
      </c>
      <c r="C26" s="111">
        <v>-800</v>
      </c>
      <c r="D26" s="111">
        <f t="shared" si="1"/>
        <v>-200</v>
      </c>
    </row>
    <row r="27" spans="1:4" ht="14.5" x14ac:dyDescent="0.3">
      <c r="A27" s="104" t="s">
        <v>106</v>
      </c>
      <c r="B27" s="111">
        <v>-1107</v>
      </c>
      <c r="C27" s="111">
        <v>-2178</v>
      </c>
      <c r="D27" s="111">
        <f t="shared" si="1"/>
        <v>1071</v>
      </c>
    </row>
    <row r="28" spans="1:4" ht="14.5" x14ac:dyDescent="0.35">
      <c r="A28" s="108" t="s">
        <v>33</v>
      </c>
      <c r="B28" s="115">
        <v>-1574</v>
      </c>
      <c r="C28" s="115">
        <v>1886</v>
      </c>
      <c r="D28" s="111">
        <f t="shared" si="1"/>
        <v>-3460</v>
      </c>
    </row>
    <row r="29" spans="1:4" ht="14.5" x14ac:dyDescent="0.35">
      <c r="A29" s="108" t="s">
        <v>66</v>
      </c>
      <c r="B29" s="115">
        <v>-1216</v>
      </c>
      <c r="C29" s="115">
        <v>-1047</v>
      </c>
      <c r="D29" s="111">
        <f t="shared" si="1"/>
        <v>-169</v>
      </c>
    </row>
    <row r="30" spans="1:4" x14ac:dyDescent="0.3">
      <c r="A30" s="105" t="s">
        <v>56</v>
      </c>
      <c r="B30" s="112">
        <f>+B18+B20+SUM(B24:B29)</f>
        <v>-3936</v>
      </c>
      <c r="C30" s="112">
        <f>+C18+C20+SUM(C24:C29)</f>
        <v>848</v>
      </c>
      <c r="D30" s="112">
        <f>+B30-C30</f>
        <v>-4784</v>
      </c>
    </row>
  </sheetData>
  <pageMargins left="0.7" right="0.7" top="0.75" bottom="0.75" header="0.3" footer="0.3"/>
  <pageSetup paperSize="9" scale="88" orientation="portrait" r:id="rId1"/>
  <headerFooter>
    <oddFooter>&amp;C&amp;1#&amp;"Calibri"&amp;12&amp;K008000Internal Use</oddFooter>
  </headerFooter>
  <ignoredErrors>
    <ignoredError sqref="B20:C3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I34"/>
  <sheetViews>
    <sheetView showGridLines="0" zoomScale="85" zoomScaleNormal="85" workbookViewId="0"/>
  </sheetViews>
  <sheetFormatPr baseColWidth="10" defaultColWidth="11.453125" defaultRowHeight="13" x14ac:dyDescent="0.3"/>
  <cols>
    <col min="1" max="1" width="55.54296875" style="1" bestFit="1" customWidth="1"/>
    <col min="2" max="2" width="13.453125" style="1" customWidth="1"/>
    <col min="3" max="4" width="13.54296875" style="1" customWidth="1"/>
    <col min="5" max="16384" width="11.453125" style="1"/>
  </cols>
  <sheetData>
    <row r="2" spans="1:9" ht="12.75" customHeight="1" x14ac:dyDescent="0.3"/>
    <row r="3" spans="1:9" ht="12.75" customHeight="1" x14ac:dyDescent="0.3"/>
    <row r="4" spans="1:9" ht="12.75" customHeight="1" x14ac:dyDescent="0.3"/>
    <row r="5" spans="1:9" ht="18" x14ac:dyDescent="0.4">
      <c r="A5" s="39" t="s">
        <v>36</v>
      </c>
      <c r="B5" s="39"/>
      <c r="C5" s="39"/>
      <c r="D5" s="8"/>
    </row>
    <row r="6" spans="1:9" ht="18" x14ac:dyDescent="0.4">
      <c r="A6" s="75" t="str">
        <f>+EOAF!B6</f>
        <v>Junio 2026</v>
      </c>
      <c r="B6" s="39"/>
      <c r="C6" s="39"/>
      <c r="D6" s="8"/>
    </row>
    <row r="7" spans="1:9" ht="18" x14ac:dyDescent="0.4">
      <c r="A7" s="43" t="s">
        <v>52</v>
      </c>
      <c r="B7" s="39"/>
      <c r="C7" s="39"/>
      <c r="D7" s="8"/>
    </row>
    <row r="8" spans="1:9" x14ac:dyDescent="0.3">
      <c r="A8" s="3"/>
      <c r="B8" s="3"/>
      <c r="C8" s="25"/>
      <c r="D8" s="3"/>
    </row>
    <row r="9" spans="1:9" x14ac:dyDescent="0.3">
      <c r="A9" s="3"/>
      <c r="B9" s="3"/>
      <c r="C9" s="26"/>
      <c r="D9" s="49" t="s">
        <v>53</v>
      </c>
    </row>
    <row r="10" spans="1:9" ht="32.15" customHeight="1" x14ac:dyDescent="0.3">
      <c r="A10" s="3"/>
      <c r="B10" s="31" t="s">
        <v>190</v>
      </c>
      <c r="C10" s="31" t="s">
        <v>191</v>
      </c>
      <c r="D10" s="32" t="s">
        <v>0</v>
      </c>
    </row>
    <row r="11" spans="1:9" x14ac:dyDescent="0.3">
      <c r="A11" s="27" t="s">
        <v>1</v>
      </c>
      <c r="B11" s="79">
        <v>22469.089066218854</v>
      </c>
      <c r="C11" s="79">
        <v>22100.461916034979</v>
      </c>
      <c r="D11" s="56">
        <v>1.6679612923222089</v>
      </c>
      <c r="F11" s="14"/>
      <c r="G11" s="14"/>
      <c r="H11" s="14"/>
      <c r="I11" s="14"/>
    </row>
    <row r="12" spans="1:9" x14ac:dyDescent="0.3">
      <c r="A12" s="28" t="s">
        <v>2</v>
      </c>
      <c r="B12" s="80">
        <v>-10212.41198518487</v>
      </c>
      <c r="C12" s="80">
        <v>-9747.5470895647068</v>
      </c>
      <c r="D12" s="57">
        <v>4.769044882253783</v>
      </c>
      <c r="F12" s="14"/>
      <c r="G12" s="14"/>
      <c r="H12" s="14"/>
      <c r="I12" s="14"/>
    </row>
    <row r="13" spans="1:9" x14ac:dyDescent="0.3">
      <c r="A13" s="33" t="s">
        <v>3</v>
      </c>
      <c r="B13" s="81">
        <v>12256.677081033982</v>
      </c>
      <c r="C13" s="81">
        <v>12352.914826470269</v>
      </c>
      <c r="D13" s="58">
        <v>-0.77906912488431546</v>
      </c>
      <c r="F13" s="14"/>
      <c r="G13" s="14"/>
      <c r="H13" s="14"/>
      <c r="I13" s="14"/>
    </row>
    <row r="14" spans="1:9" x14ac:dyDescent="0.3">
      <c r="A14" s="27" t="s">
        <v>4</v>
      </c>
      <c r="B14" s="79">
        <v>-2712.697609689902</v>
      </c>
      <c r="C14" s="79">
        <v>-2744.043424718574</v>
      </c>
      <c r="D14" s="56">
        <v>-1.1423221202079461</v>
      </c>
      <c r="F14" s="14"/>
      <c r="G14" s="14"/>
      <c r="H14" s="14"/>
      <c r="I14" s="14"/>
    </row>
    <row r="15" spans="1:9" x14ac:dyDescent="0.3">
      <c r="A15" s="10" t="s">
        <v>5</v>
      </c>
      <c r="B15" s="61">
        <v>-2099.2033033167963</v>
      </c>
      <c r="C15" s="61">
        <v>-1955.7736010059812</v>
      </c>
      <c r="D15" s="5">
        <v>7.3336557072372788</v>
      </c>
      <c r="F15" s="14"/>
      <c r="G15" s="14"/>
      <c r="H15" s="14"/>
      <c r="I15" s="14"/>
    </row>
    <row r="16" spans="1:9" x14ac:dyDescent="0.3">
      <c r="A16" s="10" t="s">
        <v>6</v>
      </c>
      <c r="B16" s="61">
        <v>615.87432944009447</v>
      </c>
      <c r="C16" s="61">
        <v>578.9514835647002</v>
      </c>
      <c r="D16" s="5">
        <v>6.3775371380092496</v>
      </c>
      <c r="F16" s="14"/>
      <c r="G16" s="14"/>
      <c r="H16" s="14"/>
      <c r="I16" s="14"/>
    </row>
    <row r="17" spans="1:9" x14ac:dyDescent="0.3">
      <c r="A17" s="10" t="s">
        <v>7</v>
      </c>
      <c r="B17" s="61">
        <v>-1871.3511559409264</v>
      </c>
      <c r="C17" s="61">
        <v>-1824.3075551262111</v>
      </c>
      <c r="D17" s="5">
        <v>2.5787099703953533</v>
      </c>
      <c r="F17" s="14"/>
      <c r="G17" s="14"/>
      <c r="H17" s="14"/>
      <c r="I17" s="14"/>
    </row>
    <row r="18" spans="1:9" x14ac:dyDescent="0.3">
      <c r="A18" s="10" t="s">
        <v>69</v>
      </c>
      <c r="B18" s="61">
        <v>641.98252012772673</v>
      </c>
      <c r="C18" s="61">
        <v>457.08624784891839</v>
      </c>
      <c r="D18" s="5">
        <v>40.451068731326714</v>
      </c>
      <c r="F18" s="14"/>
      <c r="G18" s="14"/>
      <c r="H18" s="14"/>
      <c r="I18" s="14"/>
    </row>
    <row r="19" spans="1:9" x14ac:dyDescent="0.3">
      <c r="A19" s="27" t="s">
        <v>8</v>
      </c>
      <c r="B19" s="79">
        <v>-1493.949360832202</v>
      </c>
      <c r="C19" s="79">
        <v>-1582.4229261292121</v>
      </c>
      <c r="D19" s="56">
        <v>-5.5910189264905643</v>
      </c>
      <c r="F19" s="14"/>
      <c r="G19" s="14"/>
      <c r="H19" s="14"/>
      <c r="I19" s="14"/>
    </row>
    <row r="20" spans="1:9" x14ac:dyDescent="0.3">
      <c r="A20" s="33" t="s">
        <v>9</v>
      </c>
      <c r="B20" s="81">
        <v>8050.0301105118824</v>
      </c>
      <c r="C20" s="81">
        <v>8026.4484756224838</v>
      </c>
      <c r="D20" s="58">
        <v>0.29379911876366682</v>
      </c>
      <c r="F20" s="14"/>
      <c r="G20" s="14"/>
      <c r="H20" s="14"/>
      <c r="I20" s="14"/>
    </row>
    <row r="21" spans="1:9" x14ac:dyDescent="0.3">
      <c r="A21" s="28" t="s">
        <v>10</v>
      </c>
      <c r="B21" s="80">
        <v>-2824.3940815691426</v>
      </c>
      <c r="C21" s="80">
        <v>-2765.4399881289796</v>
      </c>
      <c r="D21" s="57">
        <v>2.1318160471111756</v>
      </c>
      <c r="F21" s="14"/>
      <c r="G21" s="14"/>
      <c r="H21" s="14"/>
      <c r="I21" s="14"/>
    </row>
    <row r="22" spans="1:9" x14ac:dyDescent="0.3">
      <c r="A22" s="33" t="s">
        <v>57</v>
      </c>
      <c r="B22" s="81">
        <v>5225.6360289427384</v>
      </c>
      <c r="C22" s="81">
        <v>5261.0084874935037</v>
      </c>
      <c r="D22" s="58">
        <v>-0.67235129224468748</v>
      </c>
      <c r="F22" s="14"/>
      <c r="G22" s="14"/>
      <c r="H22" s="14"/>
      <c r="I22" s="14"/>
    </row>
    <row r="23" spans="1:9" x14ac:dyDescent="0.3">
      <c r="A23" s="28" t="s">
        <v>50</v>
      </c>
      <c r="B23" s="80">
        <v>-2267.6489986222346</v>
      </c>
      <c r="C23" s="80">
        <v>-2078.8471175191789</v>
      </c>
      <c r="D23" s="57">
        <v>9.0820474248421394</v>
      </c>
      <c r="F23" s="14"/>
      <c r="G23" s="14"/>
      <c r="H23" s="14"/>
      <c r="I23" s="14"/>
    </row>
    <row r="24" spans="1:9" x14ac:dyDescent="0.3">
      <c r="A24" s="28" t="s">
        <v>51</v>
      </c>
      <c r="B24" s="80">
        <v>1154.4526978887648</v>
      </c>
      <c r="C24" s="80">
        <v>1473.6849313061853</v>
      </c>
      <c r="D24" s="57">
        <v>-21.662176672626511</v>
      </c>
      <c r="F24" s="14"/>
      <c r="G24" s="14"/>
      <c r="H24" s="14"/>
      <c r="I24" s="14"/>
    </row>
    <row r="25" spans="1:9" x14ac:dyDescent="0.3">
      <c r="A25" s="27" t="s">
        <v>11</v>
      </c>
      <c r="B25" s="79">
        <v>-1113.1963007334698</v>
      </c>
      <c r="C25" s="79">
        <v>-605.16218621299367</v>
      </c>
      <c r="D25" s="56">
        <v>83.950075879603574</v>
      </c>
      <c r="F25" s="14"/>
      <c r="G25" s="14"/>
      <c r="H25" s="14"/>
      <c r="I25" s="14"/>
    </row>
    <row r="26" spans="1:9" x14ac:dyDescent="0.3">
      <c r="A26" s="29" t="s">
        <v>83</v>
      </c>
      <c r="B26" s="79">
        <v>54.818282520741803</v>
      </c>
      <c r="C26" s="79">
        <v>48.437981110716123</v>
      </c>
      <c r="D26" s="56">
        <v>13.172104335731987</v>
      </c>
      <c r="F26" s="14"/>
      <c r="G26" s="14"/>
      <c r="H26" s="14"/>
      <c r="I26" s="14"/>
    </row>
    <row r="27" spans="1:9" x14ac:dyDescent="0.3">
      <c r="A27" s="33" t="s">
        <v>58</v>
      </c>
      <c r="B27" s="81">
        <v>4167.25801073001</v>
      </c>
      <c r="C27" s="81">
        <v>4704.284282391226</v>
      </c>
      <c r="D27" s="58">
        <v>-11.4156849251517</v>
      </c>
      <c r="F27" s="14"/>
      <c r="G27" s="14"/>
      <c r="H27" s="14"/>
      <c r="I27" s="14"/>
    </row>
    <row r="28" spans="1:9" x14ac:dyDescent="0.3">
      <c r="A28" s="28" t="s">
        <v>122</v>
      </c>
      <c r="B28" s="80">
        <v>-760.40144121138439</v>
      </c>
      <c r="C28" s="80">
        <v>-977.92340431201012</v>
      </c>
      <c r="D28" s="57">
        <v>-22.243251582025184</v>
      </c>
      <c r="F28" s="14"/>
      <c r="G28" s="14"/>
      <c r="H28" s="14"/>
      <c r="I28" s="14"/>
    </row>
    <row r="29" spans="1:9" x14ac:dyDescent="0.3">
      <c r="A29" s="33" t="s">
        <v>93</v>
      </c>
      <c r="B29" s="81">
        <v>3406.8565695186271</v>
      </c>
      <c r="C29" s="81">
        <v>3726.360878079216</v>
      </c>
      <c r="D29" s="58">
        <v>-8.5741644197724654</v>
      </c>
      <c r="F29" s="14"/>
      <c r="G29" s="14"/>
      <c r="H29" s="14"/>
      <c r="I29" s="14"/>
    </row>
    <row r="30" spans="1:9" x14ac:dyDescent="0.3">
      <c r="A30" s="33" t="s">
        <v>123</v>
      </c>
      <c r="B30" s="81">
        <v>1028.0264775121047</v>
      </c>
      <c r="C30" s="81">
        <v>138.10832171440899</v>
      </c>
      <c r="D30" s="58">
        <v>644.36244300900057</v>
      </c>
      <c r="F30" s="14"/>
      <c r="G30" s="14"/>
      <c r="H30" s="14"/>
      <c r="I30" s="14"/>
    </row>
    <row r="31" spans="1:9" ht="12" customHeight="1" x14ac:dyDescent="0.3">
      <c r="A31" s="1" t="s">
        <v>64</v>
      </c>
      <c r="B31" s="82">
        <v>-98.507922130340987</v>
      </c>
      <c r="C31" s="82">
        <v>-302.23537629712774</v>
      </c>
      <c r="D31" s="83">
        <v>-67.406885541586036</v>
      </c>
      <c r="F31" s="14"/>
      <c r="G31" s="14"/>
      <c r="H31" s="14"/>
    </row>
    <row r="32" spans="1:9" x14ac:dyDescent="0.3">
      <c r="A32" s="33" t="s">
        <v>94</v>
      </c>
      <c r="B32" s="81">
        <v>4336.3751249003908</v>
      </c>
      <c r="C32" s="81">
        <v>3562.2338234964973</v>
      </c>
      <c r="D32" s="58">
        <v>21.73190587034621</v>
      </c>
      <c r="F32" s="14"/>
      <c r="G32" s="14"/>
      <c r="H32" s="14"/>
      <c r="I32" s="14"/>
    </row>
    <row r="34" spans="1:1" x14ac:dyDescent="0.3">
      <c r="A34" s="116" t="s">
        <v>108</v>
      </c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Balance</vt:lpstr>
      <vt:lpstr>PyG Ajustada</vt:lpstr>
      <vt:lpstr>Negocios ajustado</vt:lpstr>
      <vt:lpstr>Redes ajustado</vt:lpstr>
      <vt:lpstr>Prod. de Electr&amp;Clie ajustada</vt:lpstr>
      <vt:lpstr>Trimestrales ajustado</vt:lpstr>
      <vt:lpstr>Cuenta por Países ajustado</vt:lpstr>
      <vt:lpstr>EOAF</vt:lpstr>
      <vt:lpstr>PyG reportada</vt:lpstr>
      <vt:lpstr>Negocios reportada</vt:lpstr>
      <vt:lpstr>Redes reportado</vt:lpstr>
      <vt:lpstr>Prod. Genera&amp;Clientes reportada</vt:lpstr>
      <vt:lpstr>Cuenta por Países reportada</vt:lpstr>
      <vt:lpstr>Trimestrales reportado</vt:lpstr>
      <vt:lpstr>Balance!Área_de_impresión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BETANCOR DE LA CRUZ, SARA</cp:lastModifiedBy>
  <cp:lastPrinted>2013-02-12T12:03:51Z</cp:lastPrinted>
  <dcterms:created xsi:type="dcterms:W3CDTF">2008-07-23T13:57:08Z</dcterms:created>
  <dcterms:modified xsi:type="dcterms:W3CDTF">2026-07-21T17:47:04Z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2024-02-20T12:38:20Z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8bb70e50-87b7-4a9d-93c7-0341606272ed</vt:lpwstr>
  </property>
  <property fmtid="{D5CDD505-2E9C-101B-9397-08002B2CF9AE}" pid="14" name="MSIP_Label_019c027e-33b7-45fc-a572-8ffa5d09ec36_ContentBits">
    <vt:lpwstr>2</vt:lpwstr>
  </property>
</Properties>
</file>