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ADOS\2026\1S 2026\DEFINITIVAS\"/>
    </mc:Choice>
  </mc:AlternateContent>
  <xr:revisionPtr revIDLastSave="0" documentId="13_ncr:1_{A7CE548F-7D99-4729-9778-2C3D481BE583}" xr6:coauthVersionLast="47" xr6:coauthVersionMax="47" xr10:uidLastSave="{00000000-0000-0000-0000-000000000000}"/>
  <bookViews>
    <workbookView xWindow="-120" yWindow="-16320" windowWidth="29040" windowHeight="15720" tabRatio="841" firstSheet="5" activeTab="13" xr2:uid="{00000000-000D-0000-FFFF-FFFF00000000}"/>
  </bookViews>
  <sheets>
    <sheet name="Balance Sheet" sheetId="7" r:id="rId1"/>
    <sheet name="P&amp;L adjusted" sheetId="22" r:id="rId2"/>
    <sheet name="By Business adjusted" sheetId="23" r:id="rId3"/>
    <sheet name="Networks adjusted" sheetId="17" r:id="rId4"/>
    <sheet name="Elec. Production&amp;Cust adjusted" sheetId="18" r:id="rId5"/>
    <sheet name="Quarterly adjusted" sheetId="21" r:id="rId6"/>
    <sheet name="P&amp;L Country adjusted" sheetId="19" r:id="rId7"/>
    <sheet name="Sources &amp; Uses" sheetId="5" r:id="rId8"/>
    <sheet name="P&amp;L Reported" sheetId="1" r:id="rId9"/>
    <sheet name="Reported by Business" sheetId="3" r:id="rId10"/>
    <sheet name="Reported Networks" sheetId="9" r:id="rId11"/>
    <sheet name="Reported Power &amp; Customers" sheetId="10" r:id="rId12"/>
    <sheet name="Reported by Country" sheetId="12" r:id="rId13"/>
    <sheet name="Reported Quarterly" sheetId="20" r:id="rId14"/>
  </sheets>
  <externalReferences>
    <externalReference r:id="rId15"/>
  </externalReferences>
  <definedNames>
    <definedName name="EV__LASTREFTIME__" hidden="1">40592.4292824074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4" i="10" l="1"/>
  <c r="A9" i="10"/>
  <c r="D14" i="7" l="1"/>
  <c r="C76" i="7"/>
  <c r="C60" i="7"/>
  <c r="C49" i="7"/>
  <c r="G19" i="19" l="1"/>
  <c r="F19" i="19"/>
  <c r="E19" i="19"/>
  <c r="D19" i="19"/>
  <c r="C19" i="19"/>
  <c r="B19" i="19"/>
  <c r="G18" i="19"/>
  <c r="F18" i="19"/>
  <c r="E18" i="19"/>
  <c r="D18" i="19"/>
  <c r="C18" i="19"/>
  <c r="B18" i="19"/>
  <c r="G17" i="19"/>
  <c r="F17" i="19"/>
  <c r="E17" i="19"/>
  <c r="D17" i="19"/>
  <c r="C17" i="19"/>
  <c r="B17" i="19"/>
  <c r="G16" i="19"/>
  <c r="F16" i="19"/>
  <c r="E16" i="19"/>
  <c r="D16" i="19"/>
  <c r="C16" i="19"/>
  <c r="B16" i="19"/>
  <c r="G15" i="19"/>
  <c r="F15" i="19"/>
  <c r="E15" i="19"/>
  <c r="D15" i="19"/>
  <c r="C15" i="19"/>
  <c r="B15" i="19"/>
  <c r="G14" i="19"/>
  <c r="F14" i="19"/>
  <c r="E14" i="19"/>
  <c r="D14" i="19"/>
  <c r="C14" i="19"/>
  <c r="B14" i="19"/>
  <c r="G13" i="19"/>
  <c r="F13" i="19"/>
  <c r="E13" i="19"/>
  <c r="D13" i="19"/>
  <c r="C13" i="19"/>
  <c r="B13" i="19"/>
  <c r="G12" i="19"/>
  <c r="F12" i="19"/>
  <c r="E12" i="19"/>
  <c r="D12" i="19"/>
  <c r="C12" i="19"/>
  <c r="B12" i="19"/>
  <c r="G11" i="19"/>
  <c r="F11" i="19"/>
  <c r="E11" i="19"/>
  <c r="D11" i="19"/>
  <c r="C11" i="19"/>
  <c r="B11" i="19"/>
  <c r="G10" i="19"/>
  <c r="F10" i="19"/>
  <c r="E10" i="19"/>
  <c r="D10" i="19"/>
  <c r="C10" i="19"/>
  <c r="B10" i="19"/>
  <c r="A6" i="1" l="1"/>
  <c r="A31" i="18"/>
  <c r="A9" i="19" l="1"/>
  <c r="A24" i="19"/>
  <c r="B76" i="7" l="1"/>
  <c r="B60" i="7"/>
  <c r="D60" i="7" s="1"/>
  <c r="B49" i="7"/>
  <c r="D49" i="7" s="1"/>
  <c r="C45" i="7"/>
  <c r="B45" i="7" l="1"/>
  <c r="D45" i="7"/>
  <c r="D76" i="7"/>
  <c r="C6" i="12" l="1"/>
  <c r="B6" i="5" l="1"/>
  <c r="C6" i="10" l="1"/>
  <c r="B6" i="9"/>
  <c r="C6" i="3"/>
</calcChain>
</file>

<file path=xl/sharedStrings.xml><?xml version="1.0" encoding="utf-8"?>
<sst xmlns="http://schemas.openxmlformats.org/spreadsheetml/2006/main" count="661" uniqueCount="221">
  <si>
    <t>%</t>
  </si>
  <si>
    <t xml:space="preserve"> INGRESOS</t>
  </si>
  <si>
    <t xml:space="preserve"> APROVISIONAMIENTOS</t>
  </si>
  <si>
    <t>MARGEN BRUTO</t>
  </si>
  <si>
    <t>GASTO OPERATIVO NETO</t>
  </si>
  <si>
    <t xml:space="preserve">     Personal</t>
  </si>
  <si>
    <t xml:space="preserve">     Trabajos para el inmovilizado</t>
  </si>
  <si>
    <t xml:space="preserve">     Servicio exterior</t>
  </si>
  <si>
    <t>TRIBUTOS</t>
  </si>
  <si>
    <t>EBITDA</t>
  </si>
  <si>
    <t xml:space="preserve"> AMORTIZACIONES y PROVISIONES</t>
  </si>
  <si>
    <t>RDO. FINANCIERO</t>
  </si>
  <si>
    <t xml:space="preserve"> Impuesto sobre sociedades</t>
  </si>
  <si>
    <t>(No Auditados)</t>
  </si>
  <si>
    <t xml:space="preserve">  </t>
  </si>
  <si>
    <t>M Eur</t>
  </si>
  <si>
    <t>EBIT</t>
  </si>
  <si>
    <t>BAI</t>
  </si>
  <si>
    <t xml:space="preserve"> Minoritarios</t>
  </si>
  <si>
    <t xml:space="preserve">     Otros resultados de explotación</t>
  </si>
  <si>
    <t>MEXICO</t>
  </si>
  <si>
    <t>BENEFICIO NETO REPORTADO</t>
  </si>
  <si>
    <t>6M 2026</t>
  </si>
  <si>
    <t>6M 2025</t>
  </si>
  <si>
    <t xml:space="preserve">M Eur </t>
  </si>
  <si>
    <t xml:space="preserve"> ENE-MAR 2025</t>
  </si>
  <si>
    <t xml:space="preserve"> ABR-JUN 2025</t>
  </si>
  <si>
    <t>Gastos Financiero</t>
  </si>
  <si>
    <t>Ingreso Financiero</t>
  </si>
  <si>
    <t>RDO. SOCIEDADES MÉTODO DE PARTICIPACIÓN</t>
  </si>
  <si>
    <t>Beneficio Neto activ. continuadas</t>
  </si>
  <si>
    <t>Beneficio Neto activ. discontinuadas</t>
  </si>
  <si>
    <t>Balance Sheet</t>
  </si>
  <si>
    <t>(Unaudited)</t>
  </si>
  <si>
    <t>June</t>
  </si>
  <si>
    <t>December</t>
  </si>
  <si>
    <t xml:space="preserve"> ASSETS </t>
  </si>
  <si>
    <t>NON-CURRENT ASSETS</t>
  </si>
  <si>
    <t>Intangible assets</t>
  </si>
  <si>
    <t>Goodwill</t>
  </si>
  <si>
    <t>Other intagible assets</t>
  </si>
  <si>
    <t>Real Estate properties</t>
  </si>
  <si>
    <t>Property, plant and equipment</t>
  </si>
  <si>
    <t>Property, plant and equipment in the course of construction</t>
  </si>
  <si>
    <t>Right of use</t>
  </si>
  <si>
    <t>Non current financial investments</t>
  </si>
  <si>
    <t>Investments accounted by equity method</t>
  </si>
  <si>
    <t>Non-current financial assets</t>
  </si>
  <si>
    <t>Other non-current financial assets</t>
  </si>
  <si>
    <t>Derivative financial instruments</t>
  </si>
  <si>
    <t>Non-current trade and other receivables</t>
  </si>
  <si>
    <t>Tax receivables</t>
  </si>
  <si>
    <t>Deferred tax assets</t>
  </si>
  <si>
    <t>CURRENT ASSETS</t>
  </si>
  <si>
    <t>Assets held for disposal</t>
  </si>
  <si>
    <t>Nuclear fuel</t>
  </si>
  <si>
    <t>Inventories</t>
  </si>
  <si>
    <t>Current trade and other receivables</t>
  </si>
  <si>
    <t>Other tax receivables</t>
  </si>
  <si>
    <t>Trade and other receivables</t>
  </si>
  <si>
    <t>Current financial assets</t>
  </si>
  <si>
    <t>Other current financial assets</t>
  </si>
  <si>
    <t>Cash and cash equivalents</t>
  </si>
  <si>
    <t xml:space="preserve"> TOTAL ASSETS </t>
  </si>
  <si>
    <t xml:space="preserve"> EQUITY AND LIABILITIES </t>
  </si>
  <si>
    <t>EQUITY:</t>
  </si>
  <si>
    <t>Of shareholders of the parent</t>
  </si>
  <si>
    <t>Share capital</t>
  </si>
  <si>
    <t>Adjustments for changes in value</t>
  </si>
  <si>
    <t>Other reserves</t>
  </si>
  <si>
    <t>Treasury stock</t>
  </si>
  <si>
    <t>Translation differences</t>
  </si>
  <si>
    <t>Net profit of the period</t>
  </si>
  <si>
    <t>Of minority interests</t>
  </si>
  <si>
    <t>Hybrids</t>
  </si>
  <si>
    <t>NON-CURRENT LIABILITIES</t>
  </si>
  <si>
    <t>Deferred income</t>
  </si>
  <si>
    <t>Facilities transferred and financed by thrid parties</t>
  </si>
  <si>
    <t>Provisions</t>
  </si>
  <si>
    <t>Provisions for pensions and similar obligations</t>
  </si>
  <si>
    <t>Other provisions</t>
  </si>
  <si>
    <t>Non Current Financial payables</t>
  </si>
  <si>
    <t>Financial Debt- Loans and other</t>
  </si>
  <si>
    <t>Equity Instruments having the substance of a financial liability</t>
  </si>
  <si>
    <t>Leases</t>
  </si>
  <si>
    <t>Other financial liabilities</t>
  </si>
  <si>
    <t>Other Non Current payables</t>
  </si>
  <si>
    <t>Tax payables</t>
  </si>
  <si>
    <t>Deferred tax liabilities</t>
  </si>
  <si>
    <t>CURRENT LIABILITIES</t>
  </si>
  <si>
    <t>Liabilities related to assets held for disposal</t>
  </si>
  <si>
    <t>Current financial payables</t>
  </si>
  <si>
    <t>Trade payables</t>
  </si>
  <si>
    <t>Other current payables</t>
  </si>
  <si>
    <t>Current tax liabilities and other tax payables</t>
  </si>
  <si>
    <t>Other tax payables</t>
  </si>
  <si>
    <t>Other current liabilities</t>
  </si>
  <si>
    <t xml:space="preserve"> TOTAL EQUITY AND LIABILITIES </t>
  </si>
  <si>
    <t>Variation</t>
  </si>
  <si>
    <t>Eur M</t>
  </si>
  <si>
    <t>Results By Country - REPORTED</t>
  </si>
  <si>
    <t>SPAIN</t>
  </si>
  <si>
    <t>UK</t>
  </si>
  <si>
    <t>USA</t>
  </si>
  <si>
    <t>BRAZIL</t>
  </si>
  <si>
    <t>RoW</t>
  </si>
  <si>
    <t>June  2025</t>
  </si>
  <si>
    <t>June 2026</t>
  </si>
  <si>
    <t>Revenues</t>
  </si>
  <si>
    <t>Procurements</t>
  </si>
  <si>
    <t>GROSS MARGIN</t>
  </si>
  <si>
    <t>NET OPERATING EXPENSES</t>
  </si>
  <si>
    <t xml:space="preserve">     Personnel</t>
  </si>
  <si>
    <t xml:space="preserve">     In house work on fixed assets</t>
  </si>
  <si>
    <t xml:space="preserve">     External services</t>
  </si>
  <si>
    <t xml:space="preserve">     Other operating results</t>
  </si>
  <si>
    <t>LEVIES</t>
  </si>
  <si>
    <t>POWER AND CUSTOMERS BUSINESS - REPORTED</t>
  </si>
  <si>
    <t>Amortisations &amp; Provisions</t>
  </si>
  <si>
    <t>EBIT / OPERATING PROFIT</t>
  </si>
  <si>
    <t>Financial result</t>
  </si>
  <si>
    <t>Results of companies consolidated by equity method</t>
  </si>
  <si>
    <t>PROFIT BEFORE TAXES</t>
  </si>
  <si>
    <t>Corporate income tax</t>
  </si>
  <si>
    <t>NET PROFIT CONTINUED OPERATIONS</t>
  </si>
  <si>
    <t>NET PROFIT DISCONTINUED OPERATIONS</t>
  </si>
  <si>
    <t>Minorities</t>
  </si>
  <si>
    <t>REPORTED NET PROFIT</t>
  </si>
  <si>
    <t>June 2025</t>
  </si>
  <si>
    <t>NETWORKS BUSINESS - REPORTED</t>
  </si>
  <si>
    <t>Networks</t>
  </si>
  <si>
    <t>Electricity Production and Customers</t>
  </si>
  <si>
    <t>Other Businesses</t>
  </si>
  <si>
    <t>Corporate &amp; Adjustments</t>
  </si>
  <si>
    <t>PROFIT &amp; LOSS ACCOUNT BY BUSINESS - REPORTED</t>
  </si>
  <si>
    <t xml:space="preserve">(Unaudited) </t>
  </si>
  <si>
    <t>June
2026</t>
  </si>
  <si>
    <t>June
2025</t>
  </si>
  <si>
    <t>PROFIT &amp; LOSS ACCOUNT - REPORTED</t>
  </si>
  <si>
    <t>Financial expenses</t>
  </si>
  <si>
    <t>Financial income</t>
  </si>
  <si>
    <t>Note: According to NIIF 5, Mexico contribution registered as Discontinued Operations</t>
  </si>
  <si>
    <t>Divestments and transaction with minorities</t>
  </si>
  <si>
    <t>Gross investments</t>
  </si>
  <si>
    <t>Dividend payment and treasury share investment</t>
  </si>
  <si>
    <t>FFO</t>
  </si>
  <si>
    <t xml:space="preserve"> REVENUES</t>
  </si>
  <si>
    <t xml:space="preserve"> PROCUREMENTS</t>
  </si>
  <si>
    <t xml:space="preserve"> AMORTISATIONS &amp; PROVISIONS</t>
  </si>
  <si>
    <t>FINANCIAL RESULT</t>
  </si>
  <si>
    <t>PBT</t>
  </si>
  <si>
    <t>Corporate Tax</t>
  </si>
  <si>
    <t>NET PROFIT</t>
  </si>
  <si>
    <t>Profit &amp; Loss - ADJUSTED</t>
  </si>
  <si>
    <t>Capital allowances</t>
  </si>
  <si>
    <t>Financial Results</t>
  </si>
  <si>
    <t>JAN - MAR 2026</t>
  </si>
  <si>
    <t>JAN - MAR 2025</t>
  </si>
  <si>
    <t>APR - JUN 2025</t>
  </si>
  <si>
    <t>APR - JUN 2026</t>
  </si>
  <si>
    <t>PROFIT &amp; LOSS ACCOUNT BY COUNTRY - ADJUSTED</t>
  </si>
  <si>
    <t>QUARTERLY PROFIT AND LOSS ACCOUNT- ADJUSTED</t>
  </si>
  <si>
    <t>ELECTRICITY PRODUCTION &amp; CUSTOMERS BUSINESS - ADJUSTED</t>
  </si>
  <si>
    <t>NETWORKS BUSINESS - ADJUSTED</t>
  </si>
  <si>
    <t>QUARTERLY PROFIT &amp; LOSS ACCOUNT - REPORTED</t>
  </si>
  <si>
    <t>Net Profit from discontinued operations</t>
  </si>
  <si>
    <t>Net Profit from continued operations</t>
  </si>
  <si>
    <t xml:space="preserve"> JAN-JUN 2026</t>
  </si>
  <si>
    <t xml:space="preserve"> APR-JUN 2026</t>
  </si>
  <si>
    <t xml:space="preserve"> EBITDA </t>
  </si>
  <si>
    <t xml:space="preserve"> Capital gain/loss group divestments</t>
  </si>
  <si>
    <t>Capital grants recognised in profit and loss (-)</t>
  </si>
  <si>
    <t>Dividends from equity-accounted companies (+)</t>
  </si>
  <si>
    <t>Financial Result (-)</t>
  </si>
  <si>
    <t>Financial provisions update (+)</t>
  </si>
  <si>
    <t>Corporate tax (-)</t>
  </si>
  <si>
    <t>Capital allowances (+)</t>
  </si>
  <si>
    <t xml:space="preserve"> Cash payment to Iberdrola's shareholders </t>
  </si>
  <si>
    <t xml:space="preserve"> Cash payment to minorities shareholders </t>
  </si>
  <si>
    <t xml:space="preserve"> Treasury shares purchases </t>
  </si>
  <si>
    <t xml:space="preserve"> Inorganic investments </t>
  </si>
  <si>
    <t xml:space="preserve"> Translations differences </t>
  </si>
  <si>
    <t xml:space="preserve"> Other variations </t>
  </si>
  <si>
    <t xml:space="preserve"> Decrease/(Increase) in net debt </t>
  </si>
  <si>
    <t>SOURCES &amp; USES OF FUNDS</t>
  </si>
  <si>
    <t>PROFIT AND LOSS ACCOUNT BY BUSINESS - ADJUSTED</t>
  </si>
  <si>
    <t xml:space="preserve"> June 2026</t>
  </si>
  <si>
    <t>RESULTS OF CO. CONSOLIDATED BY EQUITY METHOD</t>
  </si>
  <si>
    <t xml:space="preserve">     Capitalized personnel costs </t>
  </si>
  <si>
    <t xml:space="preserve">     Other Operating Income </t>
  </si>
  <si>
    <t xml:space="preserve">     Other operating income</t>
  </si>
  <si>
    <t xml:space="preserve"> PBT </t>
  </si>
  <si>
    <t xml:space="preserve">     Capitalized personnel costs</t>
  </si>
  <si>
    <t xml:space="preserve">     Other operating Income</t>
  </si>
  <si>
    <t xml:space="preserve">     Capitalized fixed assets</t>
  </si>
  <si>
    <t>Results of co. consolidated by equity method</t>
  </si>
  <si>
    <t>Corporate tax and minority shareholders</t>
  </si>
  <si>
    <t>Resultsof co. consolidated by equity method</t>
  </si>
  <si>
    <t>REVENUES</t>
  </si>
  <si>
    <t>PROCUREMENTS</t>
  </si>
  <si>
    <t>Personnel</t>
  </si>
  <si>
    <t>Capitalized personnel costs</t>
  </si>
  <si>
    <t>External Services</t>
  </si>
  <si>
    <t>Other Operating Income</t>
  </si>
  <si>
    <t>Amortisation and Provisions</t>
  </si>
  <si>
    <t>EBIT/Operating Profit</t>
  </si>
  <si>
    <t>Financial Expenses</t>
  </si>
  <si>
    <t>Financial Income</t>
  </si>
  <si>
    <t>Corporate tax</t>
  </si>
  <si>
    <t>Capital Allowances</t>
  </si>
  <si>
    <t>AMORTISATIONS AND PROVISIONS</t>
  </si>
  <si>
    <t>EBIT / Operating Profit</t>
  </si>
  <si>
    <t>RESULTS OF COMPANIES CONSOLIDATED BY EQUITY METHOD</t>
  </si>
  <si>
    <t>Net Profit from continuing operations</t>
  </si>
  <si>
    <t>Capitalized fixed assets</t>
  </si>
  <si>
    <t>Financial Result</t>
  </si>
  <si>
    <t>NET PROFIT CONTINUING OPERATIONS</t>
  </si>
  <si>
    <t>Profit from discontinued operations</t>
  </si>
  <si>
    <t xml:space="preserve"> Corporate tax and minority shareholders </t>
  </si>
  <si>
    <t>NET PROFIT FROM CONTINUED OPERATIONS</t>
  </si>
  <si>
    <t>NET PROFIT FROM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</si>
</sst>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mmm\-yyyy"/>
    <numFmt numFmtId="166" formatCode="0.0"/>
    <numFmt numFmtId="167" formatCode="#,###.0;\(#,###.0\)"/>
    <numFmt numFmtId="168" formatCode="_-* #,##0.00\ [$€]_-;\-* #,##0.00\ [$€]_-;_-* &quot;-&quot;??\ [$€]_-;_-@_-"/>
    <numFmt numFmtId="169" formatCode="[$-F800]dddd\,\ mmmm\ dd\,\ yyyy"/>
    <numFmt numFmtId="170" formatCode="#,##0.000"/>
    <numFmt numFmtId="171" formatCode="[$-C0A]mmm\-yy;@"/>
    <numFmt numFmtId="172" formatCode="#,##0.0;\(#,##0.0\);&quot;-&quot;"/>
    <numFmt numFmtId="173" formatCode="#,##0.0"/>
    <numFmt numFmtId="174" formatCode="0.0%"/>
    <numFmt numFmtId="175" formatCode="#,##0;\(#,##0\);&quot;-&quot;"/>
    <numFmt numFmtId="176" formatCode="#,##0_ ;\(#,##0\);&quot;-&quot;"/>
    <numFmt numFmtId="177" formatCode="#,##0.0_ ;\(#,##0.0\);&quot;-&quot;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color theme="1"/>
      <name val="Arial"/>
      <family val="2"/>
    </font>
    <font>
      <sz val="12"/>
      <name val="TrueOptima"/>
    </font>
    <font>
      <sz val="10"/>
      <color theme="1"/>
      <name val="IberPangea"/>
      <family val="2"/>
    </font>
    <font>
      <b/>
      <i/>
      <sz val="14"/>
      <color indexed="17"/>
      <name val="IberPangea"/>
      <family val="2"/>
    </font>
    <font>
      <b/>
      <sz val="10"/>
      <color indexed="9"/>
      <name val="IberPangea"/>
      <family val="2"/>
    </font>
    <font>
      <sz val="10"/>
      <name val="IberPangea"/>
      <family val="2"/>
    </font>
    <font>
      <b/>
      <sz val="10"/>
      <color theme="0"/>
      <name val="IberPangea"/>
      <family val="2"/>
    </font>
    <font>
      <b/>
      <i/>
      <sz val="14"/>
      <color rgb="FF008000"/>
      <name val="IberPangea"/>
      <family val="2"/>
    </font>
    <font>
      <b/>
      <sz val="10"/>
      <name val="IberPangea"/>
      <family val="2"/>
    </font>
    <font>
      <sz val="9"/>
      <name val="IberPangea"/>
      <family val="2"/>
    </font>
    <font>
      <b/>
      <sz val="10"/>
      <color rgb="FFFFFFFF"/>
      <name val="IberPangea"/>
      <family val="2"/>
    </font>
    <font>
      <sz val="8"/>
      <name val="IberPangea"/>
      <family val="2"/>
    </font>
    <font>
      <i/>
      <sz val="10"/>
      <name val="IberPangea"/>
      <family val="2"/>
    </font>
    <font>
      <b/>
      <i/>
      <sz val="14"/>
      <color indexed="55"/>
      <name val="IberPangea"/>
      <family val="2"/>
    </font>
    <font>
      <b/>
      <i/>
      <sz val="14"/>
      <color indexed="9"/>
      <name val="IberPangea"/>
      <family val="2"/>
    </font>
    <font>
      <sz val="10"/>
      <color rgb="FF000000"/>
      <name val="IberPangea"/>
      <family val="2"/>
    </font>
    <font>
      <i/>
      <sz val="10"/>
      <color indexed="8"/>
      <name val="IberPangea"/>
      <family val="2"/>
    </font>
    <font>
      <b/>
      <sz val="10"/>
      <color theme="1"/>
      <name val="IberPangea"/>
      <family val="2"/>
    </font>
    <font>
      <sz val="11"/>
      <color rgb="FF00A443"/>
      <name val="IberPangea"/>
      <family val="2"/>
    </font>
    <font>
      <b/>
      <i/>
      <sz val="11"/>
      <color rgb="FF00A443"/>
      <name val="IberPangea"/>
      <family val="2"/>
    </font>
    <font>
      <b/>
      <sz val="10"/>
      <color rgb="FF00A443"/>
      <name val="IberPangea"/>
      <family val="2"/>
    </font>
    <font>
      <b/>
      <sz val="9"/>
      <color rgb="FFFFFFFF"/>
      <name val="IberPangea"/>
      <family val="2"/>
    </font>
    <font>
      <b/>
      <sz val="9"/>
      <color indexed="9"/>
      <name val="IberPangea"/>
      <family val="2"/>
    </font>
    <font>
      <sz val="9"/>
      <color theme="1"/>
      <name val="IberPangea"/>
      <family val="2"/>
    </font>
    <font>
      <b/>
      <i/>
      <sz val="9"/>
      <color rgb="FF00A443"/>
      <name val="IberPangea"/>
      <family val="2"/>
    </font>
    <font>
      <b/>
      <i/>
      <sz val="9"/>
      <color rgb="FF008000"/>
      <name val="IberPangea"/>
      <family val="2"/>
    </font>
    <font>
      <b/>
      <sz val="9"/>
      <color rgb="FF00A443"/>
      <name val="IberPangea"/>
      <family val="2"/>
    </font>
    <font>
      <b/>
      <i/>
      <sz val="9"/>
      <name val="IberPangea"/>
      <family val="2"/>
    </font>
    <font>
      <b/>
      <sz val="9"/>
      <name val="IberPangea"/>
      <family val="2"/>
    </font>
    <font>
      <sz val="9"/>
      <color indexed="9"/>
      <name val="IberPangea"/>
      <family val="2"/>
    </font>
    <font>
      <b/>
      <i/>
      <sz val="12"/>
      <color rgb="FF00A443"/>
      <name val="IberPangea"/>
      <family val="2"/>
    </font>
    <font>
      <b/>
      <sz val="11"/>
      <color rgb="FF00A443"/>
      <name val="IberPangea"/>
      <family val="2"/>
    </font>
    <font>
      <b/>
      <i/>
      <sz val="10"/>
      <color indexed="17"/>
      <name val="IberPangea"/>
      <family val="2"/>
    </font>
    <font>
      <sz val="10"/>
      <color indexed="9"/>
      <name val="IberPangea"/>
      <family val="2"/>
    </font>
    <font>
      <sz val="10"/>
      <color rgb="FF00A443"/>
      <name val="IberPangea"/>
      <family val="2"/>
    </font>
    <font>
      <b/>
      <i/>
      <sz val="10"/>
      <color rgb="FF00A443"/>
      <name val="IberPangea"/>
      <family val="2"/>
    </font>
    <font>
      <b/>
      <i/>
      <sz val="10"/>
      <color indexed="9"/>
      <name val="IberPangea"/>
      <family val="2"/>
    </font>
    <font>
      <b/>
      <i/>
      <sz val="10"/>
      <color indexed="55"/>
      <name val="IberPangea"/>
      <family val="2"/>
    </font>
    <font>
      <b/>
      <i/>
      <sz val="10"/>
      <name val="IberPangea"/>
      <family val="2"/>
    </font>
    <font>
      <b/>
      <sz val="9"/>
      <color theme="1"/>
      <name val="IberPange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A443"/>
        <bgColor theme="0"/>
      </patternFill>
    </fill>
    <fill>
      <patternFill patternType="solid">
        <fgColor rgb="FF00A443"/>
        <bgColor rgb="FFFFFFFF"/>
      </patternFill>
    </fill>
    <fill>
      <patternFill patternType="solid">
        <fgColor rgb="FF00A443"/>
        <bgColor indexed="64"/>
      </patternFill>
    </fill>
    <fill>
      <patternFill patternType="solid">
        <fgColor rgb="FFCEE9DE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/>
    <xf numFmtId="44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9" fontId="5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2" fillId="0" borderId="0"/>
    <xf numFmtId="0" fontId="4" fillId="0" borderId="0"/>
    <xf numFmtId="43" fontId="2" fillId="0" borderId="0" applyFont="0" applyFill="0" applyBorder="0" applyAlignment="0" applyProtection="0"/>
  </cellStyleXfs>
  <cellXfs count="241">
    <xf numFmtId="0" fontId="0" fillId="0" borderId="0" xfId="0"/>
    <xf numFmtId="0" fontId="6" fillId="0" borderId="0" xfId="0" applyFont="1"/>
    <xf numFmtId="165" fontId="7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Continuous"/>
    </xf>
    <xf numFmtId="0" fontId="9" fillId="2" borderId="0" xfId="0" applyFont="1" applyFill="1"/>
    <xf numFmtId="3" fontId="16" fillId="0" borderId="0" xfId="1" applyNumberFormat="1" applyFont="1" applyFill="1" applyBorder="1" applyAlignment="1">
      <alignment horizontal="left" indent="2"/>
    </xf>
    <xf numFmtId="0" fontId="17" fillId="2" borderId="0" xfId="0" applyFont="1" applyFill="1" applyAlignment="1">
      <alignment horizontal="centerContinuous"/>
    </xf>
    <xf numFmtId="0" fontId="12" fillId="0" borderId="0" xfId="0" applyFont="1"/>
    <xf numFmtId="3" fontId="13" fillId="0" borderId="0" xfId="1" applyNumberFormat="1" applyFont="1" applyFill="1" applyBorder="1" applyAlignment="1">
      <alignment horizontal="left" indent="2"/>
    </xf>
    <xf numFmtId="165" fontId="7" fillId="2" borderId="0" xfId="0" quotePrefix="1" applyNumberFormat="1" applyFont="1" applyFill="1" applyAlignment="1">
      <alignment horizontal="center"/>
    </xf>
    <xf numFmtId="167" fontId="6" fillId="0" borderId="0" xfId="0" applyNumberFormat="1" applyFont="1"/>
    <xf numFmtId="0" fontId="7" fillId="2" borderId="0" xfId="0" applyFont="1" applyFill="1" applyAlignment="1">
      <alignment horizontal="centerContinuous"/>
    </xf>
    <xf numFmtId="165" fontId="18" fillId="0" borderId="0" xfId="0" applyNumberFormat="1" applyFont="1" applyAlignment="1">
      <alignment horizontal="left"/>
    </xf>
    <xf numFmtId="166" fontId="17" fillId="2" borderId="0" xfId="0" applyNumberFormat="1" applyFont="1" applyFill="1" applyAlignment="1">
      <alignment horizontal="centerContinuous"/>
    </xf>
    <xf numFmtId="166" fontId="12" fillId="2" borderId="0" xfId="0" applyNumberFormat="1" applyFont="1" applyFill="1"/>
    <xf numFmtId="10" fontId="12" fillId="2" borderId="0" xfId="3" applyNumberFormat="1" applyFont="1" applyFill="1"/>
    <xf numFmtId="166" fontId="9" fillId="2" borderId="0" xfId="0" applyNumberFormat="1" applyFont="1" applyFill="1"/>
    <xf numFmtId="10" fontId="9" fillId="2" borderId="0" xfId="3" applyNumberFormat="1" applyFont="1" applyFill="1"/>
    <xf numFmtId="0" fontId="12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12" fillId="3" borderId="0" xfId="0" applyNumberFormat="1" applyFont="1" applyFill="1" applyAlignment="1">
      <alignment vertical="center"/>
    </xf>
    <xf numFmtId="0" fontId="20" fillId="2" borderId="0" xfId="18" applyFont="1" applyFill="1" applyAlignment="1">
      <alignment horizontal="right"/>
    </xf>
    <xf numFmtId="3" fontId="12" fillId="0" borderId="0" xfId="1" applyNumberFormat="1" applyFont="1" applyFill="1" applyBorder="1" applyAlignment="1">
      <alignment horizontal="left"/>
    </xf>
    <xf numFmtId="3" fontId="6" fillId="0" borderId="0" xfId="18" applyNumberFormat="1" applyFont="1"/>
    <xf numFmtId="3" fontId="12" fillId="0" borderId="0" xfId="1" applyNumberFormat="1" applyFont="1" applyFill="1" applyBorder="1" applyAlignment="1">
      <alignment horizontal="left" indent="1"/>
    </xf>
    <xf numFmtId="3" fontId="9" fillId="0" borderId="0" xfId="1" applyNumberFormat="1" applyFont="1" applyFill="1" applyBorder="1" applyAlignment="1">
      <alignment horizontal="left" indent="2"/>
    </xf>
    <xf numFmtId="3" fontId="21" fillId="0" borderId="0" xfId="1" applyNumberFormat="1" applyFont="1" applyFill="1" applyBorder="1" applyAlignment="1">
      <alignment horizontal="left" indent="1"/>
    </xf>
    <xf numFmtId="3" fontId="9" fillId="0" borderId="0" xfId="1" applyNumberFormat="1" applyFont="1" applyFill="1" applyBorder="1" applyAlignment="1"/>
    <xf numFmtId="3" fontId="9" fillId="0" borderId="0" xfId="1" applyNumberFormat="1" applyFont="1" applyFill="1" applyBorder="1" applyAlignment="1">
      <alignment horizontal="right"/>
    </xf>
    <xf numFmtId="168" fontId="8" fillId="6" borderId="0" xfId="17" applyFont="1" applyFill="1" applyAlignment="1">
      <alignment horizontal="center" vertical="center"/>
    </xf>
    <xf numFmtId="3" fontId="10" fillId="6" borderId="0" xfId="17" applyNumberFormat="1" applyFont="1" applyFill="1"/>
    <xf numFmtId="3" fontId="10" fillId="6" borderId="0" xfId="17" applyNumberFormat="1" applyFont="1" applyFill="1" applyAlignment="1">
      <alignment horizontal="right"/>
    </xf>
    <xf numFmtId="0" fontId="6" fillId="5" borderId="0" xfId="0" applyFont="1" applyFill="1"/>
    <xf numFmtId="0" fontId="21" fillId="0" borderId="0" xfId="0" applyFont="1"/>
    <xf numFmtId="3" fontId="6" fillId="0" borderId="0" xfId="0" applyNumberFormat="1" applyFont="1"/>
    <xf numFmtId="3" fontId="8" fillId="7" borderId="0" xfId="17" applyNumberFormat="1" applyFont="1" applyFill="1" applyAlignment="1">
      <alignment horizontal="center"/>
    </xf>
    <xf numFmtId="0" fontId="8" fillId="7" borderId="0" xfId="17" applyNumberFormat="1" applyFont="1" applyFill="1" applyAlignment="1">
      <alignment horizontal="center"/>
    </xf>
    <xf numFmtId="171" fontId="14" fillId="7" borderId="0" xfId="0" applyNumberFormat="1" applyFont="1" applyFill="1" applyAlignment="1">
      <alignment horizontal="center" vertical="center" wrapText="1"/>
    </xf>
    <xf numFmtId="49" fontId="14" fillId="7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vertical="center"/>
    </xf>
    <xf numFmtId="168" fontId="8" fillId="7" borderId="0" xfId="0" applyNumberFormat="1" applyFont="1" applyFill="1" applyAlignment="1">
      <alignment horizontal="center" vertical="center"/>
    </xf>
    <xf numFmtId="168" fontId="8" fillId="7" borderId="0" xfId="0" applyNumberFormat="1" applyFont="1" applyFill="1" applyAlignment="1">
      <alignment horizontal="center" vertical="center" wrapText="1"/>
    </xf>
    <xf numFmtId="0" fontId="8" fillId="7" borderId="1" xfId="0" applyFont="1" applyFill="1" applyBorder="1" applyAlignment="1">
      <alignment vertical="center"/>
    </xf>
    <xf numFmtId="0" fontId="22" fillId="0" borderId="0" xfId="0" applyFont="1"/>
    <xf numFmtId="0" fontId="23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Continuous"/>
    </xf>
    <xf numFmtId="165" fontId="23" fillId="2" borderId="0" xfId="0" applyNumberFormat="1" applyFont="1" applyFill="1" applyAlignment="1">
      <alignment horizontal="centerContinuous"/>
    </xf>
    <xf numFmtId="17" fontId="23" fillId="2" borderId="0" xfId="0" applyNumberFormat="1" applyFont="1" applyFill="1" applyAlignment="1">
      <alignment horizontal="center"/>
    </xf>
    <xf numFmtId="165" fontId="23" fillId="2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Continuous"/>
    </xf>
    <xf numFmtId="171" fontId="8" fillId="7" borderId="0" xfId="0" quotePrefix="1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top"/>
    </xf>
    <xf numFmtId="0" fontId="8" fillId="7" borderId="0" xfId="0" applyFont="1" applyFill="1" applyAlignment="1">
      <alignment horizontal="center" vertical="center"/>
    </xf>
    <xf numFmtId="168" fontId="14" fillId="8" borderId="1" xfId="0" applyNumberFormat="1" applyFont="1" applyFill="1" applyBorder="1" applyAlignment="1">
      <alignment vertical="center"/>
    </xf>
    <xf numFmtId="0" fontId="24" fillId="2" borderId="0" xfId="0" applyFont="1" applyFill="1" applyAlignment="1">
      <alignment horizontal="right"/>
    </xf>
    <xf numFmtId="168" fontId="24" fillId="0" borderId="0" xfId="17" applyFont="1"/>
    <xf numFmtId="3" fontId="24" fillId="10" borderId="0" xfId="1" applyNumberFormat="1" applyFont="1" applyFill="1" applyBorder="1" applyAlignment="1">
      <alignment horizontal="left"/>
    </xf>
    <xf numFmtId="168" fontId="14" fillId="8" borderId="0" xfId="0" applyNumberFormat="1" applyFont="1" applyFill="1" applyAlignment="1">
      <alignment horizontal="center" vertical="center"/>
    </xf>
    <xf numFmtId="168" fontId="14" fillId="8" borderId="0" xfId="0" applyNumberFormat="1" applyFont="1" applyFill="1" applyAlignment="1">
      <alignment horizontal="center" vertical="justify"/>
    </xf>
    <xf numFmtId="173" fontId="6" fillId="0" borderId="0" xfId="0" applyNumberFormat="1" applyFont="1"/>
    <xf numFmtId="172" fontId="6" fillId="0" borderId="0" xfId="0" applyNumberFormat="1" applyFont="1"/>
    <xf numFmtId="174" fontId="6" fillId="0" borderId="0" xfId="3" applyNumberFormat="1" applyFont="1"/>
    <xf numFmtId="171" fontId="14" fillId="7" borderId="0" xfId="0" quotePrefix="1" applyNumberFormat="1" applyFont="1" applyFill="1" applyAlignment="1">
      <alignment horizontal="center" vertical="center" wrapText="1"/>
    </xf>
    <xf numFmtId="175" fontId="12" fillId="0" borderId="0" xfId="19" applyNumberFormat="1" applyFont="1" applyFill="1" applyBorder="1" applyAlignment="1">
      <alignment horizontal="center"/>
    </xf>
    <xf numFmtId="172" fontId="12" fillId="4" borderId="0" xfId="0" applyNumberFormat="1" applyFont="1" applyFill="1" applyAlignment="1">
      <alignment horizontal="center" vertical="center"/>
    </xf>
    <xf numFmtId="172" fontId="9" fillId="4" borderId="0" xfId="0" applyNumberFormat="1" applyFont="1" applyFill="1" applyAlignment="1">
      <alignment horizontal="center" vertical="center"/>
    </xf>
    <xf numFmtId="172" fontId="14" fillId="7" borderId="0" xfId="0" applyNumberFormat="1" applyFont="1" applyFill="1" applyAlignment="1">
      <alignment horizontal="center" vertical="center"/>
    </xf>
    <xf numFmtId="0" fontId="26" fillId="9" borderId="0" xfId="0" applyFont="1" applyFill="1" applyAlignment="1">
      <alignment horizontal="center" vertical="center" wrapText="1"/>
    </xf>
    <xf numFmtId="175" fontId="21" fillId="10" borderId="0" xfId="19" applyNumberFormat="1" applyFont="1" applyFill="1" applyBorder="1" applyAlignment="1">
      <alignment horizontal="center"/>
    </xf>
    <xf numFmtId="175" fontId="21" fillId="10" borderId="0" xfId="1" applyNumberFormat="1" applyFont="1" applyFill="1" applyBorder="1" applyAlignment="1">
      <alignment horizontal="center"/>
    </xf>
    <xf numFmtId="175" fontId="12" fillId="0" borderId="0" xfId="1" applyNumberFormat="1" applyFont="1" applyFill="1" applyBorder="1" applyAlignment="1">
      <alignment horizontal="center"/>
    </xf>
    <xf numFmtId="175" fontId="6" fillId="0" borderId="0" xfId="19" applyNumberFormat="1" applyFont="1" applyAlignment="1">
      <alignment horizontal="center"/>
    </xf>
    <xf numFmtId="175" fontId="9" fillId="0" borderId="0" xfId="1" applyNumberFormat="1" applyFont="1" applyFill="1" applyBorder="1" applyAlignment="1">
      <alignment horizontal="center"/>
    </xf>
    <xf numFmtId="175" fontId="21" fillId="0" borderId="0" xfId="19" applyNumberFormat="1" applyFont="1" applyAlignment="1">
      <alignment horizontal="center"/>
    </xf>
    <xf numFmtId="175" fontId="12" fillId="10" borderId="0" xfId="19" applyNumberFormat="1" applyFont="1" applyFill="1" applyBorder="1" applyAlignment="1">
      <alignment horizontal="center"/>
    </xf>
    <xf numFmtId="175" fontId="10" fillId="7" borderId="0" xfId="17" applyNumberFormat="1" applyFont="1" applyFill="1" applyAlignment="1">
      <alignment horizontal="center"/>
    </xf>
    <xf numFmtId="175" fontId="6" fillId="0" borderId="0" xfId="0" applyNumberFormat="1" applyFont="1"/>
    <xf numFmtId="168" fontId="8" fillId="7" borderId="0" xfId="0" applyNumberFormat="1" applyFont="1" applyFill="1" applyAlignment="1">
      <alignment vertical="center"/>
    </xf>
    <xf numFmtId="168" fontId="13" fillId="3" borderId="0" xfId="0" applyNumberFormat="1" applyFont="1" applyFill="1" applyAlignment="1">
      <alignment vertical="center"/>
    </xf>
    <xf numFmtId="168" fontId="15" fillId="3" borderId="0" xfId="0" applyNumberFormat="1" applyFont="1" applyFill="1" applyAlignment="1">
      <alignment vertical="center"/>
    </xf>
    <xf numFmtId="168" fontId="13" fillId="0" borderId="0" xfId="0" applyNumberFormat="1" applyFont="1" applyAlignment="1">
      <alignment vertical="center"/>
    </xf>
    <xf numFmtId="165" fontId="23" fillId="2" borderId="0" xfId="0" quotePrefix="1" applyNumberFormat="1" applyFont="1" applyFill="1" applyAlignment="1">
      <alignment horizontal="center"/>
    </xf>
    <xf numFmtId="165" fontId="23" fillId="2" borderId="0" xfId="0" quotePrefix="1" applyNumberFormat="1" applyFont="1" applyFill="1" applyAlignment="1">
      <alignment horizontal="centerContinuous"/>
    </xf>
    <xf numFmtId="3" fontId="16" fillId="0" borderId="0" xfId="1" applyNumberFormat="1" applyFont="1" applyAlignment="1">
      <alignment horizontal="left" indent="2"/>
    </xf>
    <xf numFmtId="0" fontId="19" fillId="0" borderId="0" xfId="2" applyFont="1"/>
    <xf numFmtId="170" fontId="19" fillId="0" borderId="0" xfId="2" applyNumberFormat="1" applyFont="1"/>
    <xf numFmtId="170" fontId="9" fillId="4" borderId="0" xfId="0" applyNumberFormat="1" applyFont="1" applyFill="1"/>
    <xf numFmtId="175" fontId="21" fillId="0" borderId="0" xfId="1" applyNumberFormat="1" applyFont="1" applyFill="1" applyBorder="1" applyAlignment="1">
      <alignment horizontal="center"/>
    </xf>
    <xf numFmtId="175" fontId="6" fillId="0" borderId="0" xfId="1" applyNumberFormat="1" applyFont="1" applyFill="1" applyBorder="1" applyAlignment="1">
      <alignment horizontal="center"/>
    </xf>
    <xf numFmtId="175" fontId="12" fillId="4" borderId="0" xfId="0" applyNumberFormat="1" applyFont="1" applyFill="1" applyAlignment="1">
      <alignment horizontal="center" vertical="center"/>
    </xf>
    <xf numFmtId="175" fontId="9" fillId="4" borderId="0" xfId="0" applyNumberFormat="1" applyFont="1" applyFill="1" applyAlignment="1">
      <alignment horizontal="center" vertical="center"/>
    </xf>
    <xf numFmtId="175" fontId="14" fillId="7" borderId="0" xfId="0" applyNumberFormat="1" applyFont="1" applyFill="1" applyAlignment="1">
      <alignment horizontal="center" vertical="center"/>
    </xf>
    <xf numFmtId="175" fontId="6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center"/>
    </xf>
    <xf numFmtId="175" fontId="8" fillId="7" borderId="0" xfId="0" applyNumberFormat="1" applyFont="1" applyFill="1" applyAlignment="1">
      <alignment horizontal="center" vertical="center"/>
    </xf>
    <xf numFmtId="175" fontId="14" fillId="8" borderId="0" xfId="0" applyNumberFormat="1" applyFont="1" applyFill="1" applyAlignment="1">
      <alignment horizontal="center" vertical="center"/>
    </xf>
    <xf numFmtId="176" fontId="13" fillId="4" borderId="0" xfId="0" applyNumberFormat="1" applyFont="1" applyFill="1" applyAlignment="1">
      <alignment horizontal="center" vertical="center"/>
    </xf>
    <xf numFmtId="176" fontId="14" fillId="8" borderId="0" xfId="0" applyNumberFormat="1" applyFont="1" applyFill="1" applyAlignment="1">
      <alignment horizontal="center" vertical="center"/>
    </xf>
    <xf numFmtId="176" fontId="15" fillId="4" borderId="0" xfId="0" applyNumberFormat="1" applyFont="1" applyFill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5" fontId="24" fillId="2" borderId="0" xfId="0" applyNumberFormat="1" applyFont="1" applyFill="1" applyAlignment="1">
      <alignment horizontal="right"/>
    </xf>
    <xf numFmtId="175" fontId="14" fillId="8" borderId="0" xfId="0" applyNumberFormat="1" applyFont="1" applyFill="1" applyAlignment="1">
      <alignment horizontal="center" vertical="justify"/>
    </xf>
    <xf numFmtId="0" fontId="10" fillId="9" borderId="0" xfId="0" applyFont="1" applyFill="1" applyAlignment="1">
      <alignment vertical="center"/>
    </xf>
    <xf numFmtId="176" fontId="12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center" vertical="center"/>
    </xf>
    <xf numFmtId="176" fontId="10" fillId="9" borderId="0" xfId="0" applyNumberFormat="1" applyFont="1" applyFill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/>
    <xf numFmtId="0" fontId="28" fillId="2" borderId="0" xfId="0" applyFont="1" applyFill="1" applyAlignment="1">
      <alignment horizontal="centerContinuous"/>
    </xf>
    <xf numFmtId="0" fontId="28" fillId="2" borderId="0" xfId="0" applyFont="1" applyFill="1"/>
    <xf numFmtId="0" fontId="29" fillId="2" borderId="0" xfId="0" applyFont="1" applyFill="1" applyAlignment="1">
      <alignment horizontal="centerContinuous"/>
    </xf>
    <xf numFmtId="0" fontId="28" fillId="0" borderId="0" xfId="0" applyFont="1" applyAlignment="1">
      <alignment horizontal="centerContinuous"/>
    </xf>
    <xf numFmtId="0" fontId="13" fillId="2" borderId="0" xfId="0" applyFont="1" applyFill="1"/>
    <xf numFmtId="0" fontId="30" fillId="2" borderId="0" xfId="0" applyFont="1" applyFill="1" applyAlignment="1">
      <alignment horizontal="right"/>
    </xf>
    <xf numFmtId="0" fontId="31" fillId="2" borderId="0" xfId="0" applyFont="1" applyFill="1"/>
    <xf numFmtId="0" fontId="26" fillId="5" borderId="0" xfId="0" applyFont="1" applyFill="1" applyAlignment="1">
      <alignment horizontal="center" wrapText="1"/>
    </xf>
    <xf numFmtId="0" fontId="32" fillId="2" borderId="0" xfId="0" applyFont="1" applyFill="1" applyAlignment="1">
      <alignment vertical="center"/>
    </xf>
    <xf numFmtId="0" fontId="32" fillId="5" borderId="0" xfId="0" applyFont="1" applyFill="1" applyAlignment="1">
      <alignment vertical="center"/>
    </xf>
    <xf numFmtId="4" fontId="27" fillId="0" borderId="0" xfId="0" applyNumberFormat="1" applyFont="1"/>
    <xf numFmtId="0" fontId="13" fillId="2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33" fillId="5" borderId="0" xfId="0" applyFont="1" applyFill="1" applyAlignment="1">
      <alignment vertical="center"/>
    </xf>
    <xf numFmtId="0" fontId="32" fillId="2" borderId="0" xfId="0" applyFont="1" applyFill="1"/>
    <xf numFmtId="0" fontId="26" fillId="9" borderId="0" xfId="0" applyFont="1" applyFill="1" applyAlignment="1">
      <alignment horizontal="center" wrapText="1"/>
    </xf>
    <xf numFmtId="14" fontId="32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175" fontId="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/>
    </xf>
    <xf numFmtId="175" fontId="14" fillId="0" borderId="0" xfId="0" applyNumberFormat="1" applyFont="1" applyAlignment="1">
      <alignment horizontal="center" vertical="center"/>
    </xf>
    <xf numFmtId="173" fontId="32" fillId="2" borderId="0" xfId="0" applyNumberFormat="1" applyFont="1" applyFill="1" applyAlignment="1">
      <alignment vertical="center"/>
    </xf>
    <xf numFmtId="173" fontId="32" fillId="5" borderId="0" xfId="0" applyNumberFormat="1" applyFont="1" applyFill="1" applyAlignment="1">
      <alignment vertical="center"/>
    </xf>
    <xf numFmtId="173" fontId="13" fillId="2" borderId="0" xfId="0" applyNumberFormat="1" applyFont="1" applyFill="1" applyAlignment="1">
      <alignment vertical="center"/>
    </xf>
    <xf numFmtId="173" fontId="13" fillId="5" borderId="0" xfId="0" applyNumberFormat="1" applyFont="1" applyFill="1" applyAlignment="1">
      <alignment vertical="center"/>
    </xf>
    <xf numFmtId="173" fontId="25" fillId="8" borderId="0" xfId="0" applyNumberFormat="1" applyFont="1" applyFill="1" applyAlignment="1">
      <alignment vertical="center"/>
    </xf>
    <xf numFmtId="173" fontId="27" fillId="0" borderId="0" xfId="0" applyNumberFormat="1" applyFont="1"/>
    <xf numFmtId="3" fontId="13" fillId="5" borderId="0" xfId="0" applyNumberFormat="1" applyFont="1" applyFill="1" applyAlignment="1">
      <alignment vertical="center"/>
    </xf>
    <xf numFmtId="3" fontId="25" fillId="8" borderId="0" xfId="0" applyNumberFormat="1" applyFont="1" applyFill="1" applyAlignment="1">
      <alignment vertical="center"/>
    </xf>
    <xf numFmtId="3" fontId="32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3" fontId="32" fillId="5" borderId="0" xfId="0" applyNumberFormat="1" applyFont="1" applyFill="1" applyAlignment="1">
      <alignment vertical="center"/>
    </xf>
    <xf numFmtId="3" fontId="12" fillId="0" borderId="0" xfId="19" applyNumberFormat="1" applyFont="1" applyFill="1" applyBorder="1" applyAlignment="1">
      <alignment horizontal="center"/>
    </xf>
    <xf numFmtId="3" fontId="21" fillId="0" borderId="0" xfId="1" applyNumberFormat="1" applyFont="1" applyFill="1" applyBorder="1" applyAlignment="1">
      <alignment horizontal="center"/>
    </xf>
    <xf numFmtId="3" fontId="6" fillId="0" borderId="0" xfId="19" applyNumberFormat="1" applyFont="1" applyFill="1" applyAlignment="1">
      <alignment horizontal="center"/>
    </xf>
    <xf numFmtId="3" fontId="6" fillId="0" borderId="0" xfId="19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3" fontId="9" fillId="0" borderId="0" xfId="19" applyNumberFormat="1" applyFont="1" applyFill="1" applyBorder="1" applyAlignment="1">
      <alignment horizontal="center"/>
    </xf>
    <xf numFmtId="3" fontId="12" fillId="0" borderId="0" xfId="19" applyNumberFormat="1" applyFont="1" applyFill="1" applyBorder="1" applyAlignment="1">
      <alignment horizontal="center" vertical="center"/>
    </xf>
    <xf numFmtId="3" fontId="21" fillId="10" borderId="0" xfId="19" applyNumberFormat="1" applyFont="1" applyFill="1" applyBorder="1" applyAlignment="1"/>
    <xf numFmtId="3" fontId="21" fillId="10" borderId="0" xfId="1" applyNumberFormat="1" applyFont="1" applyFill="1" applyBorder="1" applyAlignment="1">
      <alignment horizontal="right"/>
    </xf>
    <xf numFmtId="3" fontId="12" fillId="0" borderId="0" xfId="19" applyNumberFormat="1" applyFont="1" applyFill="1" applyBorder="1" applyAlignment="1"/>
    <xf numFmtId="3" fontId="12" fillId="0" borderId="0" xfId="1" applyNumberFormat="1" applyFont="1" applyFill="1" applyBorder="1" applyAlignment="1">
      <alignment horizontal="right"/>
    </xf>
    <xf numFmtId="3" fontId="6" fillId="0" borderId="0" xfId="19" applyNumberFormat="1" applyFont="1"/>
    <xf numFmtId="3" fontId="21" fillId="0" borderId="0" xfId="19" applyNumberFormat="1" applyFont="1"/>
    <xf numFmtId="3" fontId="6" fillId="0" borderId="0" xfId="19" applyNumberFormat="1" applyFont="1" applyFill="1"/>
    <xf numFmtId="3" fontId="6" fillId="0" borderId="0" xfId="18" applyNumberFormat="1" applyFont="1" applyAlignment="1">
      <alignment horizontal="right"/>
    </xf>
    <xf numFmtId="3" fontId="21" fillId="0" borderId="0" xfId="1" applyNumberFormat="1" applyFont="1" applyFill="1" applyBorder="1" applyAlignment="1">
      <alignment horizontal="right"/>
    </xf>
    <xf numFmtId="3" fontId="21" fillId="0" borderId="0" xfId="19" applyNumberFormat="1" applyFont="1" applyFill="1" applyBorder="1" applyAlignment="1"/>
    <xf numFmtId="3" fontId="6" fillId="0" borderId="0" xfId="1" applyNumberFormat="1" applyFont="1" applyFill="1" applyBorder="1" applyAlignment="1">
      <alignment horizontal="right"/>
    </xf>
    <xf numFmtId="3" fontId="10" fillId="7" borderId="0" xfId="17" applyNumberFormat="1" applyFont="1" applyFill="1"/>
    <xf numFmtId="0" fontId="34" fillId="2" borderId="0" xfId="0" applyFont="1" applyFill="1" applyAlignment="1">
      <alignment horizontal="centerContinuous"/>
    </xf>
    <xf numFmtId="3" fontId="14" fillId="8" borderId="0" xfId="0" applyNumberFormat="1" applyFont="1" applyFill="1" applyAlignment="1">
      <alignment horizontal="center"/>
    </xf>
    <xf numFmtId="0" fontId="35" fillId="0" borderId="0" xfId="0" applyFont="1"/>
    <xf numFmtId="0" fontId="23" fillId="11" borderId="0" xfId="0" applyFont="1" applyFill="1" applyAlignment="1">
      <alignment horizontal="left" vertical="top"/>
    </xf>
    <xf numFmtId="168" fontId="12" fillId="3" borderId="0" xfId="0" applyNumberFormat="1" applyFont="1" applyFill="1" applyAlignment="1">
      <alignment vertical="center"/>
    </xf>
    <xf numFmtId="168" fontId="9" fillId="3" borderId="0" xfId="0" applyNumberFormat="1" applyFont="1" applyFill="1" applyAlignment="1">
      <alignment vertical="center"/>
    </xf>
    <xf numFmtId="176" fontId="12" fillId="4" borderId="0" xfId="0" applyNumberFormat="1" applyFont="1" applyFill="1" applyAlignment="1">
      <alignment horizontal="center" vertical="center"/>
    </xf>
    <xf numFmtId="177" fontId="12" fillId="4" borderId="0" xfId="3" applyNumberFormat="1" applyFont="1" applyFill="1" applyBorder="1" applyAlignment="1">
      <alignment horizontal="center" vertical="center"/>
    </xf>
    <xf numFmtId="176" fontId="9" fillId="4" borderId="0" xfId="0" applyNumberFormat="1" applyFont="1" applyFill="1" applyAlignment="1">
      <alignment horizontal="center" vertical="center"/>
    </xf>
    <xf numFmtId="177" fontId="9" fillId="4" borderId="0" xfId="3" applyNumberFormat="1" applyFont="1" applyFill="1" applyBorder="1" applyAlignment="1">
      <alignment horizontal="center" vertical="center"/>
    </xf>
    <xf numFmtId="176" fontId="14" fillId="7" borderId="0" xfId="0" applyNumberFormat="1" applyFont="1" applyFill="1" applyAlignment="1">
      <alignment horizontal="center" vertical="center"/>
    </xf>
    <xf numFmtId="177" fontId="14" fillId="7" borderId="0" xfId="3" applyNumberFormat="1" applyFont="1" applyFill="1" applyBorder="1" applyAlignment="1">
      <alignment horizontal="center" vertical="center"/>
    </xf>
    <xf numFmtId="176" fontId="21" fillId="0" borderId="0" xfId="0" applyNumberFormat="1" applyFont="1" applyAlignment="1">
      <alignment horizontal="center"/>
    </xf>
    <xf numFmtId="17" fontId="23" fillId="2" borderId="0" xfId="0" quotePrefix="1" applyNumberFormat="1" applyFont="1" applyFill="1" applyAlignment="1">
      <alignment horizontal="center"/>
    </xf>
    <xf numFmtId="168" fontId="8" fillId="7" borderId="0" xfId="0" applyNumberFormat="1" applyFont="1" applyFill="1" applyAlignment="1">
      <alignment vertical="top"/>
    </xf>
    <xf numFmtId="170" fontId="24" fillId="4" borderId="0" xfId="0" applyNumberFormat="1" applyFont="1" applyFill="1" applyAlignment="1">
      <alignment horizontal="right"/>
    </xf>
    <xf numFmtId="168" fontId="9" fillId="3" borderId="1" xfId="0" applyNumberFormat="1" applyFont="1" applyFill="1" applyBorder="1" applyAlignment="1">
      <alignment vertical="center"/>
    </xf>
    <xf numFmtId="175" fontId="9" fillId="3" borderId="0" xfId="0" applyNumberFormat="1" applyFont="1" applyFill="1" applyAlignment="1">
      <alignment horizontal="center" vertical="center"/>
    </xf>
    <xf numFmtId="165" fontId="36" fillId="2" borderId="0" xfId="0" quotePrefix="1" applyNumberFormat="1" applyFont="1" applyFill="1" applyAlignment="1">
      <alignment horizontal="center"/>
    </xf>
    <xf numFmtId="175" fontId="9" fillId="4" borderId="0" xfId="0" applyNumberFormat="1" applyFont="1" applyFill="1" applyAlignment="1">
      <alignment horizontal="center" vertical="top"/>
    </xf>
    <xf numFmtId="168" fontId="9" fillId="3" borderId="0" xfId="0" applyNumberFormat="1" applyFont="1" applyFill="1" applyAlignment="1">
      <alignment vertical="top"/>
    </xf>
    <xf numFmtId="168" fontId="9" fillId="3" borderId="0" xfId="0" applyNumberFormat="1" applyFont="1" applyFill="1"/>
    <xf numFmtId="3" fontId="12" fillId="2" borderId="0" xfId="0" applyNumberFormat="1" applyFont="1" applyFill="1" applyAlignment="1">
      <alignment vertical="center"/>
    </xf>
    <xf numFmtId="173" fontId="12" fillId="5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173" fontId="9" fillId="5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horizontal="right" vertical="center"/>
    </xf>
    <xf numFmtId="3" fontId="14" fillId="8" borderId="0" xfId="0" applyNumberFormat="1" applyFont="1" applyFill="1" applyAlignment="1">
      <alignment vertical="center"/>
    </xf>
    <xf numFmtId="173" fontId="8" fillId="5" borderId="0" xfId="0" applyNumberFormat="1" applyFont="1" applyFill="1" applyAlignment="1">
      <alignment vertical="center"/>
    </xf>
    <xf numFmtId="3" fontId="8" fillId="9" borderId="0" xfId="0" applyNumberFormat="1" applyFont="1" applyFill="1" applyAlignment="1">
      <alignment horizontal="right" vertical="center"/>
    </xf>
    <xf numFmtId="3" fontId="12" fillId="5" borderId="0" xfId="0" applyNumberFormat="1" applyFont="1" applyFill="1" applyAlignment="1">
      <alignment vertical="center"/>
    </xf>
    <xf numFmtId="3" fontId="12" fillId="5" borderId="0" xfId="0" applyNumberFormat="1" applyFont="1" applyFill="1" applyAlignment="1">
      <alignment horizontal="right" vertical="center"/>
    </xf>
    <xf numFmtId="3" fontId="9" fillId="5" borderId="0" xfId="0" applyNumberFormat="1" applyFont="1" applyFill="1" applyAlignment="1">
      <alignment vertical="center"/>
    </xf>
    <xf numFmtId="3" fontId="9" fillId="5" borderId="0" xfId="0" applyNumberFormat="1" applyFont="1" applyFill="1" applyAlignment="1">
      <alignment horizontal="right" vertical="center"/>
    </xf>
    <xf numFmtId="173" fontId="37" fillId="5" borderId="0" xfId="0" applyNumberFormat="1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38" fillId="0" borderId="0" xfId="0" applyFont="1"/>
    <xf numFmtId="0" fontId="39" fillId="2" borderId="0" xfId="0" applyFont="1" applyFill="1" applyAlignment="1">
      <alignment horizontal="center"/>
    </xf>
    <xf numFmtId="168" fontId="9" fillId="4" borderId="1" xfId="0" applyNumberFormat="1" applyFont="1" applyFill="1" applyBorder="1" applyAlignment="1">
      <alignment vertical="center"/>
    </xf>
    <xf numFmtId="175" fontId="9" fillId="4" borderId="0" xfId="0" applyNumberFormat="1" applyFont="1" applyFill="1" applyAlignment="1">
      <alignment horizontal="center" vertical="justify"/>
    </xf>
    <xf numFmtId="171" fontId="8" fillId="9" borderId="0" xfId="0" applyNumberFormat="1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21" fillId="0" borderId="0" xfId="15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 vertical="center" indent="3"/>
    </xf>
    <xf numFmtId="0" fontId="6" fillId="0" borderId="0" xfId="15" applyFont="1"/>
    <xf numFmtId="176" fontId="6" fillId="0" borderId="0" xfId="15" applyNumberFormat="1" applyFont="1" applyAlignment="1">
      <alignment horizontal="center"/>
    </xf>
    <xf numFmtId="0" fontId="39" fillId="2" borderId="0" xfId="0" applyFont="1" applyFill="1" applyAlignment="1">
      <alignment horizontal="centerContinuous"/>
    </xf>
    <xf numFmtId="165" fontId="40" fillId="0" borderId="0" xfId="0" applyNumberFormat="1" applyFont="1" applyAlignment="1">
      <alignment horizontal="left"/>
    </xf>
    <xf numFmtId="166" fontId="41" fillId="2" borderId="0" xfId="0" applyNumberFormat="1" applyFont="1" applyFill="1" applyAlignment="1">
      <alignment horizontal="centerContinuous"/>
    </xf>
    <xf numFmtId="0" fontId="41" fillId="2" borderId="0" xfId="0" applyFont="1" applyFill="1" applyAlignment="1">
      <alignment horizontal="centerContinuous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75" fontId="9" fillId="0" borderId="0" xfId="0" applyNumberFormat="1" applyFont="1" applyAlignment="1">
      <alignment horizontal="center" vertical="center"/>
    </xf>
    <xf numFmtId="165" fontId="36" fillId="2" borderId="0" xfId="0" applyNumberFormat="1" applyFont="1" applyFill="1" applyAlignment="1">
      <alignment horizontal="center"/>
    </xf>
    <xf numFmtId="0" fontId="42" fillId="2" borderId="0" xfId="0" applyFont="1" applyFill="1"/>
    <xf numFmtId="0" fontId="8" fillId="5" borderId="0" xfId="0" applyFont="1" applyFill="1" applyAlignment="1">
      <alignment horizontal="center" wrapText="1"/>
    </xf>
    <xf numFmtId="0" fontId="12" fillId="2" borderId="0" xfId="0" applyFont="1" applyFill="1" applyAlignment="1">
      <alignment vertical="center"/>
    </xf>
    <xf numFmtId="173" fontId="12" fillId="2" borderId="0" xfId="0" applyNumberFormat="1" applyFont="1" applyFill="1" applyAlignment="1">
      <alignment vertical="center"/>
    </xf>
    <xf numFmtId="173" fontId="12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173" fontId="9" fillId="2" borderId="0" xfId="0" applyNumberFormat="1" applyFont="1" applyFill="1" applyAlignment="1">
      <alignment vertical="center"/>
    </xf>
    <xf numFmtId="173" fontId="9" fillId="2" borderId="0" xfId="0" applyNumberFormat="1" applyFont="1" applyFill="1" applyAlignment="1">
      <alignment horizontal="right" vertical="center"/>
    </xf>
    <xf numFmtId="173" fontId="14" fillId="8" borderId="0" xfId="0" applyNumberFormat="1" applyFont="1" applyFill="1" applyAlignment="1">
      <alignment vertical="center"/>
    </xf>
    <xf numFmtId="173" fontId="8" fillId="9" borderId="0" xfId="0" applyNumberFormat="1" applyFont="1" applyFill="1" applyAlignment="1">
      <alignment horizontal="right" vertical="center"/>
    </xf>
    <xf numFmtId="173" fontId="12" fillId="5" borderId="0" xfId="0" applyNumberFormat="1" applyFont="1" applyFill="1" applyAlignment="1">
      <alignment horizontal="right" vertical="center"/>
    </xf>
    <xf numFmtId="173" fontId="9" fillId="5" borderId="0" xfId="0" applyNumberFormat="1" applyFont="1" applyFill="1" applyAlignment="1">
      <alignment horizontal="right" vertical="center"/>
    </xf>
    <xf numFmtId="0" fontId="43" fillId="0" borderId="0" xfId="0" applyFont="1"/>
    <xf numFmtId="175" fontId="9" fillId="0" borderId="0" xfId="19" applyNumberFormat="1" applyFont="1" applyFill="1" applyAlignment="1">
      <alignment horizontal="center"/>
    </xf>
    <xf numFmtId="175" fontId="12" fillId="0" borderId="0" xfId="19" applyNumberFormat="1" applyFont="1" applyFill="1" applyAlignment="1">
      <alignment horizontal="center"/>
    </xf>
    <xf numFmtId="3" fontId="21" fillId="0" borderId="0" xfId="19" applyNumberFormat="1" applyFont="1" applyFill="1"/>
    <xf numFmtId="175" fontId="9" fillId="0" borderId="0" xfId="0" applyNumberFormat="1" applyFont="1" applyAlignment="1">
      <alignment horizontal="center" vertical="justify"/>
    </xf>
    <xf numFmtId="165" fontId="39" fillId="2" borderId="0" xfId="0" quotePrefix="1" applyNumberFormat="1" applyFont="1" applyFill="1" applyAlignment="1">
      <alignment horizontal="centerContinuous"/>
    </xf>
    <xf numFmtId="165" fontId="39" fillId="2" borderId="0" xfId="0" applyNumberFormat="1" applyFont="1" applyFill="1" applyAlignment="1">
      <alignment horizontal="center"/>
    </xf>
    <xf numFmtId="3" fontId="8" fillId="7" borderId="0" xfId="17" applyNumberFormat="1" applyFont="1" applyFill="1" applyAlignment="1">
      <alignment horizontal="center" vertical="center"/>
    </xf>
  </cellXfs>
  <cellStyles count="20">
    <cellStyle name="=C:\WINNT\SYSTEM32\COMMAND.COM" xfId="12" xr:uid="{00000000-0005-0000-0000-000000000000}"/>
    <cellStyle name="=C:\WINNT\SYSTEM32\COMMAND.COM 2" xfId="1" xr:uid="{00000000-0005-0000-0000-000001000000}"/>
    <cellStyle name="Comma 39" xfId="16" xr:uid="{7676DFFD-97F2-47DE-A702-EBE8A31EC888}"/>
    <cellStyle name="Comma 40" xfId="19" xr:uid="{FF114B96-633D-44FA-975A-E42C70220115}"/>
    <cellStyle name="Euro" xfId="7" xr:uid="{00000000-0005-0000-0000-000002000000}"/>
    <cellStyle name="Millares 2" xfId="5" xr:uid="{00000000-0005-0000-0000-000003000000}"/>
    <cellStyle name="Normal" xfId="0" builtinId="0"/>
    <cellStyle name="Normal 114" xfId="15" xr:uid="{FAFD34A9-ECA5-4CA6-998F-1FAA2780ECCC}"/>
    <cellStyle name="Normal 115" xfId="17" xr:uid="{415DBB16-4BCC-40D1-8C4D-80B6CABF79CF}"/>
    <cellStyle name="Normal 2" xfId="8" xr:uid="{00000000-0005-0000-0000-000005000000}"/>
    <cellStyle name="Normal 3" xfId="10" xr:uid="{00000000-0005-0000-0000-000006000000}"/>
    <cellStyle name="Normal 4" xfId="13" xr:uid="{00000000-0005-0000-0000-000007000000}"/>
    <cellStyle name="Normal 5" xfId="2" xr:uid="{00000000-0005-0000-0000-000008000000}"/>
    <cellStyle name="Normal 5 18" xfId="18" xr:uid="{06C0A16F-D6C1-4588-A505-2FCD8D3B6529}"/>
    <cellStyle name="Normal 5 2" xfId="11" xr:uid="{00000000-0005-0000-0000-000009000000}"/>
    <cellStyle name="Normal 6" xfId="6" xr:uid="{00000000-0005-0000-0000-00000A000000}"/>
    <cellStyle name="Porcentaje" xfId="3" builtinId="5"/>
    <cellStyle name="Porcentaje 2" xfId="14" xr:uid="{00000000-0005-0000-0000-00000C000000}"/>
    <cellStyle name="Porcentual 2" xfId="9" xr:uid="{00000000-0005-0000-0000-00000D000000}"/>
    <cellStyle name="Porcentual 3" xfId="4" xr:uid="{00000000-0005-0000-0000-00000E000000}"/>
  </cellStyles>
  <dxfs count="0"/>
  <tableStyles count="1" defaultTableStyle="TableStyleMedium9" defaultPivotStyle="PivotStyleLight16">
    <tableStyle name="Invisible" pivot="0" table="0" count="0" xr9:uid="{FC6403BC-4977-458F-A020-D57F839A9F0C}"/>
  </tableStyles>
  <colors>
    <mruColors>
      <color rgb="FF00A443"/>
      <color rgb="FFCEE9DE"/>
      <color rgb="FFD8E4B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212911</xdr:colOff>
      <xdr:row>1</xdr:row>
      <xdr:rowOff>78441</xdr:rowOff>
    </xdr:from>
    <xdr:to>
      <xdr:col>0</xdr:col>
      <xdr:colOff>1697548</xdr:colOff>
      <xdr:row>4</xdr:row>
      <xdr:rowOff>21552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06D82F44-3C25-4179-BD93-133532216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212911" y="235323"/>
          <a:ext cx="1492257" cy="425823"/>
        </a:xfrm>
        <a:prstGeom prst="rect">
          <a:avLst/>
        </a:prstGeom>
      </xdr:spPr>
    </xdr:pic>
    <xdr:clientData/>
  </xdr:twoCellAnchor>
  <xdr:twoCellAnchor editAs="oneCell">
    <xdr:from>
      <xdr:col>0</xdr:col>
      <xdr:colOff>212911</xdr:colOff>
      <xdr:row>1</xdr:row>
      <xdr:rowOff>78441</xdr:rowOff>
    </xdr:from>
    <xdr:to>
      <xdr:col>0</xdr:col>
      <xdr:colOff>1697548</xdr:colOff>
      <xdr:row>4</xdr:row>
      <xdr:rowOff>21552</xdr:rowOff>
    </xdr:to>
    <xdr:pic>
      <xdr:nvPicPr>
        <xdr:cNvPr id="3" name="Graphic 8">
          <a:extLst>
            <a:ext uri="{FF2B5EF4-FFF2-40B4-BE49-F238E27FC236}">
              <a16:creationId xmlns:a16="http://schemas.microsoft.com/office/drawing/2014/main" id="{358DE83B-B9CF-400D-B0FB-6B896AB87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216086" y="240366"/>
          <a:ext cx="1481462" cy="4288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0</xdr:row>
      <xdr:rowOff>127000</xdr:rowOff>
    </xdr:from>
    <xdr:to>
      <xdr:col>0</xdr:col>
      <xdr:colOff>1659474</xdr:colOff>
      <xdr:row>3</xdr:row>
      <xdr:rowOff>76573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36C28776-6BF7-4218-B23C-BA9B385A4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79917" y="127000"/>
          <a:ext cx="1492257" cy="42582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0</xdr:rowOff>
    </xdr:from>
    <xdr:to>
      <xdr:col>0</xdr:col>
      <xdr:colOff>1658627</xdr:colOff>
      <xdr:row>3</xdr:row>
      <xdr:rowOff>93718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FEDD9AC3-492E-4237-BF15-D1B0EC0A4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58750" y="158750"/>
          <a:ext cx="1492257" cy="4258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0</xdr:col>
      <xdr:colOff>1620527</xdr:colOff>
      <xdr:row>3</xdr:row>
      <xdr:rowOff>76573</xdr:rowOff>
    </xdr:to>
    <xdr:pic>
      <xdr:nvPicPr>
        <xdr:cNvPr id="3" name="Graphic 8">
          <a:extLst>
            <a:ext uri="{FF2B5EF4-FFF2-40B4-BE49-F238E27FC236}">
              <a16:creationId xmlns:a16="http://schemas.microsoft.com/office/drawing/2014/main" id="{8537B672-89BE-43ED-8221-F6F52D715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27000" y="127000"/>
          <a:ext cx="1492257" cy="42582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127000</xdr:rowOff>
    </xdr:from>
    <xdr:to>
      <xdr:col>0</xdr:col>
      <xdr:colOff>1654182</xdr:colOff>
      <xdr:row>3</xdr:row>
      <xdr:rowOff>76573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FB6F47E9-E354-4D91-A266-C494E8C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58750" y="127000"/>
          <a:ext cx="1492257" cy="4258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1492892</xdr:colOff>
      <xdr:row>4</xdr:row>
      <xdr:rowOff>114673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BE091B2D-CC6E-4519-BE0F-9FD864CD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0" y="323850"/>
          <a:ext cx="1499242" cy="4385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0</xdr:row>
      <xdr:rowOff>127000</xdr:rowOff>
    </xdr:from>
    <xdr:to>
      <xdr:col>0</xdr:col>
      <xdr:colOff>1659474</xdr:colOff>
      <xdr:row>3</xdr:row>
      <xdr:rowOff>76573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029AA3F2-5F01-4BD0-9867-A146504E4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83092" y="123825"/>
          <a:ext cx="1476382" cy="4385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0</xdr:rowOff>
    </xdr:from>
    <xdr:to>
      <xdr:col>0</xdr:col>
      <xdr:colOff>1658627</xdr:colOff>
      <xdr:row>3</xdr:row>
      <xdr:rowOff>93718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8C6DDEE1-E241-43CD-90D4-5AEB4A47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61925" y="161925"/>
          <a:ext cx="1496702" cy="4175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0</xdr:col>
      <xdr:colOff>1620527</xdr:colOff>
      <xdr:row>3</xdr:row>
      <xdr:rowOff>76573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8E0304E3-ADC3-4846-82F2-A5372A1C6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23825" y="123825"/>
          <a:ext cx="1496702" cy="4385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157370</xdr:colOff>
      <xdr:row>0</xdr:row>
      <xdr:rowOff>74543</xdr:rowOff>
    </xdr:from>
    <xdr:to>
      <xdr:col>0</xdr:col>
      <xdr:colOff>1650897</xdr:colOff>
      <xdr:row>3</xdr:row>
      <xdr:rowOff>29500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52DC8417-B16E-4F97-A6CD-EE8760CDA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57370" y="74543"/>
          <a:ext cx="1496702" cy="4385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127000</xdr:rowOff>
    </xdr:from>
    <xdr:to>
      <xdr:col>0</xdr:col>
      <xdr:colOff>1654182</xdr:colOff>
      <xdr:row>3</xdr:row>
      <xdr:rowOff>76573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6E1B1534-A7FC-4A52-9175-71B335033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61925" y="123825"/>
          <a:ext cx="1492257" cy="4385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127000</xdr:rowOff>
    </xdr:from>
    <xdr:to>
      <xdr:col>0</xdr:col>
      <xdr:colOff>1688472</xdr:colOff>
      <xdr:row>3</xdr:row>
      <xdr:rowOff>76573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F5AE9328-4242-4FF6-B5D3-553666B4D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90500" y="127000"/>
          <a:ext cx="1492257" cy="4258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137583</xdr:rowOff>
    </xdr:from>
    <xdr:to>
      <xdr:col>0</xdr:col>
      <xdr:colOff>1657992</xdr:colOff>
      <xdr:row>3</xdr:row>
      <xdr:rowOff>96681</xdr:rowOff>
    </xdr:to>
    <xdr:pic>
      <xdr:nvPicPr>
        <xdr:cNvPr id="2" name="Graphic 8">
          <a:extLst>
            <a:ext uri="{FF2B5EF4-FFF2-40B4-BE49-F238E27FC236}">
              <a16:creationId xmlns:a16="http://schemas.microsoft.com/office/drawing/2014/main" id="{4830941A-939A-425A-A7FF-DD420914B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441" b="2441"/>
        <a:stretch/>
      </xdr:blipFill>
      <xdr:spPr>
        <a:xfrm>
          <a:off x="158750" y="137583"/>
          <a:ext cx="1492257" cy="4258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SULTADOS\2026\1S%202026\Folleto\CUADRO%20DE%20RESULTADOS%20PARA%20FOLLETO%201S%202026%20-%20AJUSTADO.xlsx" TargetMode="External"/><Relationship Id="rId1" Type="http://schemas.openxmlformats.org/officeDocument/2006/relationships/externalLinkPath" Target="file:///Y:\RESULTADOS\2026\1S%202026\Folleto\CUADRO%20DE%20RESULTADOS%20PARA%20FOLLETO%201S%202026%20-%20AJU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adro - Consolidado Ajustado"/>
      <sheetName val="Cuadro - Negocios Ajustado"/>
      <sheetName val="Cuadro - Redes Ajustado"/>
      <sheetName val="Cuadro - EP&amp;C Ajustado"/>
      <sheetName val="Cta. nuevo formato (2)"/>
      <sheetName val="Hoja2"/>
      <sheetName val="Cuadro - Trimestrales Ajustado"/>
      <sheetName val="Cuadro - PAISES Ajustado"/>
      <sheetName val="Cta. nuevo formato Ajustado"/>
      <sheetName val="PAISES (SEGREGADA) Ajustado"/>
      <sheetName val="Cuadro - Balance nuevo Ajustado"/>
      <sheetName val="Balance excel control Ajustado"/>
      <sheetName val="Cuadro - EOAF NUEVO Ajustado"/>
      <sheetName val="seg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>
            <v>8413114.3641240615</v>
          </cell>
          <cell r="H4">
            <v>17179.393932121999</v>
          </cell>
          <cell r="N4">
            <v>1233115.9916958702</v>
          </cell>
        </row>
        <row r="5">
          <cell r="B5">
            <v>-4052645.098857</v>
          </cell>
          <cell r="H5">
            <v>-1.7141000000000001E-5</v>
          </cell>
          <cell r="N5">
            <v>-681998.49842462211</v>
          </cell>
        </row>
        <row r="6">
          <cell r="B6">
            <v>4360469.265267062</v>
          </cell>
          <cell r="H6">
            <v>17179.393914980999</v>
          </cell>
          <cell r="N6">
            <v>551117.49327124807</v>
          </cell>
        </row>
        <row r="7">
          <cell r="B7">
            <v>-620141.98666647845</v>
          </cell>
          <cell r="H7">
            <v>-1576.8817379996999</v>
          </cell>
          <cell r="N7">
            <v>-206783.50594831482</v>
          </cell>
        </row>
        <row r="8">
          <cell r="B8">
            <v>-436602.94038080028</v>
          </cell>
          <cell r="H8">
            <v>9.9999999999999991E-11</v>
          </cell>
          <cell r="N8">
            <v>-70129.039975549997</v>
          </cell>
        </row>
        <row r="9">
          <cell r="B9">
            <v>110858.8048822</v>
          </cell>
          <cell r="H9">
            <v>9.9999999999999991E-11</v>
          </cell>
          <cell r="N9">
            <v>24077.8227141159</v>
          </cell>
        </row>
        <row r="10">
          <cell r="B10">
            <v>-558199.62193526188</v>
          </cell>
          <cell r="H10">
            <v>-1917.2609016118001</v>
          </cell>
          <cell r="N10">
            <v>-142842.4004534003</v>
          </cell>
        </row>
        <row r="11">
          <cell r="B11">
            <v>263801.77076738363</v>
          </cell>
          <cell r="H11">
            <v>340.37916361190003</v>
          </cell>
          <cell r="N11">
            <v>-17889.8882334804</v>
          </cell>
        </row>
        <row r="12">
          <cell r="B12">
            <v>-772159.25852934306</v>
          </cell>
          <cell r="H12">
            <v>3E-10</v>
          </cell>
          <cell r="N12">
            <v>-22618.4778246122</v>
          </cell>
        </row>
        <row r="13">
          <cell r="B13">
            <v>2968168.0200712406</v>
          </cell>
          <cell r="H13">
            <v>15602.512176981598</v>
          </cell>
          <cell r="N13">
            <v>321715.5094983211</v>
          </cell>
        </row>
        <row r="29">
          <cell r="B29">
            <v>4017727.8019529791</v>
          </cell>
          <cell r="H29">
            <v>4361098.1351621831</v>
          </cell>
          <cell r="N29">
            <v>4802645.1001532432</v>
          </cell>
        </row>
        <row r="30">
          <cell r="B30">
            <v>-1214106.6095372068</v>
          </cell>
          <cell r="H30">
            <v>-1524426.1373947852</v>
          </cell>
          <cell r="N30">
            <v>-3118138.7551768525</v>
          </cell>
        </row>
        <row r="31">
          <cell r="B31">
            <v>2803621.1924157725</v>
          </cell>
          <cell r="H31">
            <v>2836671.9977673977</v>
          </cell>
          <cell r="N31">
            <v>1684506.3449763907</v>
          </cell>
        </row>
        <row r="32">
          <cell r="B32">
            <v>-646961.06712267199</v>
          </cell>
          <cell r="H32">
            <v>-893744.22361082269</v>
          </cell>
          <cell r="N32">
            <v>-325582.98863593134</v>
          </cell>
        </row>
        <row r="33">
          <cell r="B33">
            <v>-499129.53851395735</v>
          </cell>
          <cell r="H33">
            <v>-720078.64404981863</v>
          </cell>
          <cell r="N33">
            <v>-272269.67494647991</v>
          </cell>
        </row>
        <row r="34">
          <cell r="B34">
            <v>247613.55253265449</v>
          </cell>
          <cell r="H34">
            <v>219966.77579894659</v>
          </cell>
          <cell r="N34">
            <v>573.90393783740001</v>
          </cell>
        </row>
        <row r="35">
          <cell r="B35">
            <v>-548669.46006828279</v>
          </cell>
          <cell r="H35">
            <v>-515811.58649832004</v>
          </cell>
          <cell r="N35">
            <v>-260417.90307106613</v>
          </cell>
        </row>
        <row r="36">
          <cell r="B36">
            <v>153224.3789269136</v>
          </cell>
          <cell r="H36">
            <v>122179.2311383694</v>
          </cell>
          <cell r="N36">
            <v>206530.6854437773</v>
          </cell>
        </row>
        <row r="37">
          <cell r="B37">
            <v>-189316.40969548869</v>
          </cell>
          <cell r="H37">
            <v>-503559.82911619759</v>
          </cell>
          <cell r="N37">
            <v>-5633.5478021673998</v>
          </cell>
        </row>
        <row r="38">
          <cell r="B38">
            <v>1967343.7155976116</v>
          </cell>
          <cell r="H38">
            <v>1439367.9450403776</v>
          </cell>
          <cell r="N38">
            <v>1353289.8085382918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443"/>
    <pageSetUpPr fitToPage="1"/>
  </sheetPr>
  <dimension ref="A5:E95"/>
  <sheetViews>
    <sheetView showGridLines="0" zoomScale="85" zoomScaleNormal="85" workbookViewId="0"/>
  </sheetViews>
  <sheetFormatPr baseColWidth="10" defaultColWidth="11.453125" defaultRowHeight="13" x14ac:dyDescent="0.3"/>
  <cols>
    <col min="1" max="1" width="72.453125" style="1" bestFit="1" customWidth="1"/>
    <col min="2" max="2" width="11.453125" style="1"/>
    <col min="3" max="3" width="12.453125" style="1" customWidth="1"/>
    <col min="4" max="16384" width="11.453125" style="1"/>
  </cols>
  <sheetData>
    <row r="5" spans="1:5" ht="18" x14ac:dyDescent="0.4">
      <c r="A5" s="164" t="s">
        <v>32</v>
      </c>
      <c r="B5" s="6"/>
      <c r="C5" s="3"/>
      <c r="D5" s="6"/>
    </row>
    <row r="6" spans="1:5" ht="18" x14ac:dyDescent="0.4">
      <c r="A6" s="83" t="s">
        <v>107</v>
      </c>
      <c r="B6" s="6"/>
      <c r="C6" s="3"/>
      <c r="D6" s="6"/>
    </row>
    <row r="7" spans="1:5" ht="18" x14ac:dyDescent="0.4">
      <c r="A7" s="164" t="s">
        <v>33</v>
      </c>
      <c r="B7" s="6"/>
      <c r="C7" s="3"/>
      <c r="D7" s="6"/>
    </row>
    <row r="8" spans="1:5" x14ac:dyDescent="0.3">
      <c r="A8" s="85"/>
      <c r="B8" s="86"/>
      <c r="C8" s="86"/>
      <c r="D8" s="86"/>
    </row>
    <row r="9" spans="1:5" x14ac:dyDescent="0.3">
      <c r="A9" s="85"/>
      <c r="B9" s="87"/>
      <c r="C9" s="87"/>
    </row>
    <row r="10" spans="1:5" x14ac:dyDescent="0.3">
      <c r="A10" s="85"/>
      <c r="B10" s="87"/>
      <c r="C10" s="87"/>
      <c r="D10" s="55" t="s">
        <v>99</v>
      </c>
    </row>
    <row r="11" spans="1:5" x14ac:dyDescent="0.3">
      <c r="A11" s="56" t="s">
        <v>36</v>
      </c>
      <c r="B11" s="35" t="s">
        <v>34</v>
      </c>
      <c r="C11" s="165" t="s">
        <v>35</v>
      </c>
      <c r="D11" s="240" t="s">
        <v>98</v>
      </c>
    </row>
    <row r="12" spans="1:5" x14ac:dyDescent="0.3">
      <c r="A12" s="21"/>
      <c r="B12" s="36">
        <v>2026</v>
      </c>
      <c r="C12" s="36">
        <v>2025</v>
      </c>
      <c r="D12" s="240"/>
    </row>
    <row r="13" spans="1:5" x14ac:dyDescent="0.3">
      <c r="A13" s="22"/>
      <c r="B13" s="23"/>
      <c r="C13" s="23"/>
      <c r="D13" s="23"/>
    </row>
    <row r="14" spans="1:5" x14ac:dyDescent="0.3">
      <c r="A14" s="57" t="s">
        <v>37</v>
      </c>
      <c r="B14" s="152">
        <v>144507.15083170528</v>
      </c>
      <c r="C14" s="152">
        <v>135981.18423429024</v>
      </c>
      <c r="D14" s="153">
        <f>B14-C14</f>
        <v>8525.9665974150412</v>
      </c>
      <c r="E14" s="77"/>
    </row>
    <row r="15" spans="1:5" x14ac:dyDescent="0.3">
      <c r="A15" s="24" t="s">
        <v>38</v>
      </c>
      <c r="B15" s="154">
        <v>28673.316508679589</v>
      </c>
      <c r="C15" s="154">
        <v>22240.148527111436</v>
      </c>
      <c r="D15" s="155">
        <v>6433.1679815681528</v>
      </c>
      <c r="E15" s="77"/>
    </row>
    <row r="16" spans="1:5" x14ac:dyDescent="0.3">
      <c r="A16" s="25" t="s">
        <v>39</v>
      </c>
      <c r="B16" s="156">
        <v>8565.2709374652623</v>
      </c>
      <c r="C16" s="156">
        <v>8389.1879136322405</v>
      </c>
      <c r="D16" s="28">
        <v>176.0830238330218</v>
      </c>
      <c r="E16" s="77"/>
    </row>
    <row r="17" spans="1:5" x14ac:dyDescent="0.3">
      <c r="A17" s="25" t="s">
        <v>40</v>
      </c>
      <c r="B17" s="156">
        <v>20108.045571214327</v>
      </c>
      <c r="C17" s="156">
        <v>13850.960613479197</v>
      </c>
      <c r="D17" s="28">
        <v>6257.0849577351291</v>
      </c>
      <c r="E17" s="77"/>
    </row>
    <row r="18" spans="1:5" x14ac:dyDescent="0.3">
      <c r="A18" s="24" t="s">
        <v>41</v>
      </c>
      <c r="B18" s="154">
        <v>437.4126847087</v>
      </c>
      <c r="C18" s="154">
        <v>439.99396128650005</v>
      </c>
      <c r="D18" s="155">
        <v>-2.5812765778000539</v>
      </c>
      <c r="E18" s="77"/>
    </row>
    <row r="19" spans="1:5" x14ac:dyDescent="0.3">
      <c r="A19" s="24" t="s">
        <v>42</v>
      </c>
      <c r="B19" s="154">
        <v>98589.245167857822</v>
      </c>
      <c r="C19" s="154">
        <v>93842.033899478876</v>
      </c>
      <c r="D19" s="155">
        <v>4747.2112683789455</v>
      </c>
      <c r="E19" s="77"/>
    </row>
    <row r="20" spans="1:5" x14ac:dyDescent="0.3">
      <c r="A20" s="25" t="s">
        <v>42</v>
      </c>
      <c r="B20" s="156">
        <v>84246</v>
      </c>
      <c r="C20" s="158">
        <v>80444.845683749387</v>
      </c>
      <c r="D20" s="28">
        <v>3801.8742600604019</v>
      </c>
      <c r="E20" s="77"/>
    </row>
    <row r="21" spans="1:5" x14ac:dyDescent="0.3">
      <c r="A21" s="25" t="s">
        <v>43</v>
      </c>
      <c r="B21" s="156">
        <v>14342.525224048031</v>
      </c>
      <c r="C21" s="158">
        <v>13397.188215729486</v>
      </c>
      <c r="D21" s="28">
        <v>945.33700831854549</v>
      </c>
      <c r="E21" s="77"/>
    </row>
    <row r="22" spans="1:5" x14ac:dyDescent="0.3">
      <c r="A22" s="24" t="s">
        <v>44</v>
      </c>
      <c r="B22" s="157">
        <v>2661.8564090005898</v>
      </c>
      <c r="C22" s="236">
        <v>2419.7850408753575</v>
      </c>
      <c r="D22" s="155">
        <v>242.07136812523231</v>
      </c>
      <c r="E22" s="77"/>
    </row>
    <row r="23" spans="1:5" x14ac:dyDescent="0.3">
      <c r="A23" s="24" t="s">
        <v>45</v>
      </c>
      <c r="B23" s="154">
        <v>6377.9267733537354</v>
      </c>
      <c r="C23" s="154">
        <v>10196.645334962079</v>
      </c>
      <c r="D23" s="155">
        <v>-3818.7185616083434</v>
      </c>
      <c r="E23" s="77"/>
    </row>
    <row r="24" spans="1:5" x14ac:dyDescent="0.3">
      <c r="A24" s="25" t="s">
        <v>46</v>
      </c>
      <c r="B24" s="156">
        <v>1611.9756775155888</v>
      </c>
      <c r="C24" s="158">
        <v>1497.2492263672884</v>
      </c>
      <c r="D24" s="28">
        <v>114.72645114830038</v>
      </c>
      <c r="E24" s="77"/>
    </row>
    <row r="25" spans="1:5" x14ac:dyDescent="0.3">
      <c r="A25" s="25" t="s">
        <v>47</v>
      </c>
      <c r="B25" s="156">
        <v>46.755014093316298</v>
      </c>
      <c r="C25" s="158">
        <v>43.120360833140005</v>
      </c>
      <c r="D25" s="28">
        <v>3.6346532601762931</v>
      </c>
      <c r="E25" s="77"/>
    </row>
    <row r="26" spans="1:5" x14ac:dyDescent="0.3">
      <c r="A26" s="25" t="s">
        <v>48</v>
      </c>
      <c r="B26" s="156">
        <v>3212.4686036518947</v>
      </c>
      <c r="C26" s="158">
        <v>7268.1348559587323</v>
      </c>
      <c r="D26" s="28">
        <v>-4055.6662523068376</v>
      </c>
      <c r="E26" s="77"/>
    </row>
    <row r="27" spans="1:5" x14ac:dyDescent="0.3">
      <c r="A27" s="25" t="s">
        <v>49</v>
      </c>
      <c r="B27" s="156">
        <v>1506.7274780929356</v>
      </c>
      <c r="C27" s="158">
        <v>1388.1408918029176</v>
      </c>
      <c r="D27" s="28">
        <v>118.58658629001798</v>
      </c>
      <c r="E27" s="77"/>
    </row>
    <row r="28" spans="1:5" x14ac:dyDescent="0.3">
      <c r="A28" s="24" t="s">
        <v>50</v>
      </c>
      <c r="B28" s="157">
        <v>5609</v>
      </c>
      <c r="C28" s="236">
        <v>4759.0948625403262</v>
      </c>
      <c r="D28" s="155">
        <v>849.23036659748414</v>
      </c>
      <c r="E28" s="77"/>
    </row>
    <row r="29" spans="1:5" x14ac:dyDescent="0.3">
      <c r="A29" s="24" t="s">
        <v>51</v>
      </c>
      <c r="B29" s="157">
        <v>404.12761694337468</v>
      </c>
      <c r="C29" s="157">
        <v>395.17653277419635</v>
      </c>
      <c r="D29" s="155">
        <v>8.9510841691783298</v>
      </c>
      <c r="E29" s="77"/>
    </row>
    <row r="30" spans="1:5" x14ac:dyDescent="0.3">
      <c r="A30" s="24" t="s">
        <v>52</v>
      </c>
      <c r="B30" s="157">
        <v>1754.9404420236403</v>
      </c>
      <c r="C30" s="157">
        <v>1688.3060752614374</v>
      </c>
      <c r="D30" s="155">
        <v>66.634366762202944</v>
      </c>
      <c r="E30" s="77"/>
    </row>
    <row r="31" spans="1:5" x14ac:dyDescent="0.3">
      <c r="A31" s="26"/>
      <c r="B31" s="158"/>
      <c r="C31" s="158"/>
      <c r="D31" s="159"/>
    </row>
    <row r="32" spans="1:5" x14ac:dyDescent="0.3">
      <c r="A32" s="57" t="s">
        <v>53</v>
      </c>
      <c r="B32" s="152">
        <v>20595</v>
      </c>
      <c r="C32" s="152">
        <v>24781</v>
      </c>
      <c r="D32" s="153">
        <v>-4186.0766515896721</v>
      </c>
      <c r="E32" s="77"/>
    </row>
    <row r="33" spans="1:5" x14ac:dyDescent="0.3">
      <c r="A33" s="24" t="s">
        <v>54</v>
      </c>
      <c r="B33" s="157">
        <v>-1.3574999999999999E-9</v>
      </c>
      <c r="C33" s="157">
        <v>3541.3222130933646</v>
      </c>
      <c r="D33" s="160">
        <v>-3541.322213094722</v>
      </c>
      <c r="E33" s="77"/>
    </row>
    <row r="34" spans="1:5" x14ac:dyDescent="0.3">
      <c r="A34" s="24" t="s">
        <v>55</v>
      </c>
      <c r="B34" s="157">
        <v>405.46341591814701</v>
      </c>
      <c r="C34" s="157">
        <v>433.87403985309896</v>
      </c>
      <c r="D34" s="160">
        <v>-28.410623934951957</v>
      </c>
      <c r="E34" s="77"/>
    </row>
    <row r="35" spans="1:5" x14ac:dyDescent="0.3">
      <c r="A35" s="24" t="s">
        <v>56</v>
      </c>
      <c r="B35" s="157">
        <v>2831</v>
      </c>
      <c r="C35" s="157">
        <v>2363.5142919694931</v>
      </c>
      <c r="D35" s="160">
        <v>465.68618082298008</v>
      </c>
      <c r="E35" s="77"/>
    </row>
    <row r="36" spans="1:5" x14ac:dyDescent="0.3">
      <c r="A36" s="24" t="s">
        <v>57</v>
      </c>
      <c r="B36" s="161">
        <v>10405.183322023535</v>
      </c>
      <c r="C36" s="161">
        <v>12095.093216693836</v>
      </c>
      <c r="D36" s="160">
        <v>-1689.9098946703016</v>
      </c>
      <c r="E36" s="77"/>
    </row>
    <row r="37" spans="1:5" x14ac:dyDescent="0.3">
      <c r="A37" s="25" t="s">
        <v>51</v>
      </c>
      <c r="B37" s="156">
        <v>944.39832029186323</v>
      </c>
      <c r="C37" s="156">
        <v>1027.1293701079076</v>
      </c>
      <c r="D37" s="162">
        <v>-82.731049816044333</v>
      </c>
      <c r="E37" s="77"/>
    </row>
    <row r="38" spans="1:5" x14ac:dyDescent="0.3">
      <c r="A38" s="25" t="s">
        <v>58</v>
      </c>
      <c r="B38" s="156">
        <v>786.56578353356133</v>
      </c>
      <c r="C38" s="156">
        <v>784.30869157307541</v>
      </c>
      <c r="D38" s="162">
        <v>2.2570919604859228</v>
      </c>
      <c r="E38" s="77"/>
    </row>
    <row r="39" spans="1:5" x14ac:dyDescent="0.3">
      <c r="A39" s="25" t="s">
        <v>59</v>
      </c>
      <c r="B39" s="156">
        <v>8674.21921819811</v>
      </c>
      <c r="C39" s="156">
        <v>10283.655155012853</v>
      </c>
      <c r="D39" s="162">
        <v>-1609.4359368147434</v>
      </c>
      <c r="E39" s="77"/>
    </row>
    <row r="40" spans="1:5" x14ac:dyDescent="0.3">
      <c r="A40" s="24" t="s">
        <v>60</v>
      </c>
      <c r="B40" s="161">
        <v>3288.9571075662575</v>
      </c>
      <c r="C40" s="161">
        <v>2677.0219943424613</v>
      </c>
      <c r="D40" s="160">
        <v>611.93511322379618</v>
      </c>
      <c r="E40" s="77"/>
    </row>
    <row r="41" spans="1:5" x14ac:dyDescent="0.3">
      <c r="A41" s="25" t="s">
        <v>61</v>
      </c>
      <c r="B41" s="156">
        <v>2943.683693060842</v>
      </c>
      <c r="C41" s="156">
        <v>2432.8042528273331</v>
      </c>
      <c r="D41" s="162">
        <v>510.87944023350883</v>
      </c>
      <c r="E41" s="77"/>
    </row>
    <row r="42" spans="1:5" x14ac:dyDescent="0.3">
      <c r="A42" s="25" t="s">
        <v>49</v>
      </c>
      <c r="B42" s="156">
        <v>345.27341450541553</v>
      </c>
      <c r="C42" s="156">
        <v>244.21774151512804</v>
      </c>
      <c r="D42" s="162">
        <v>101.05567299028749</v>
      </c>
      <c r="E42" s="77"/>
    </row>
    <row r="43" spans="1:5" x14ac:dyDescent="0.3">
      <c r="A43" s="24" t="s">
        <v>62</v>
      </c>
      <c r="B43" s="157">
        <v>3665.4997505751526</v>
      </c>
      <c r="C43" s="157">
        <v>3669.5549645116275</v>
      </c>
      <c r="D43" s="160">
        <v>-4.0552139364749564</v>
      </c>
      <c r="E43" s="77"/>
    </row>
    <row r="44" spans="1:5" x14ac:dyDescent="0.3">
      <c r="A44" s="24"/>
      <c r="B44" s="27"/>
      <c r="C44" s="27"/>
      <c r="D44" s="28"/>
      <c r="E44" s="77"/>
    </row>
    <row r="45" spans="1:5" x14ac:dyDescent="0.3">
      <c r="A45" s="58" t="s">
        <v>63</v>
      </c>
      <c r="B45" s="163">
        <f>B14+B32</f>
        <v>165102.15083170528</v>
      </c>
      <c r="C45" s="163">
        <f>C14+C32</f>
        <v>160762.18423429024</v>
      </c>
      <c r="D45" s="163">
        <f>D14+D32</f>
        <v>4339.8899458253691</v>
      </c>
      <c r="E45" s="77"/>
    </row>
    <row r="46" spans="1:5" s="32" customFormat="1" x14ac:dyDescent="0.3">
      <c r="A46" s="29"/>
      <c r="B46" s="30"/>
      <c r="C46" s="30"/>
      <c r="D46" s="31"/>
      <c r="E46" s="77"/>
    </row>
    <row r="47" spans="1:5" x14ac:dyDescent="0.3">
      <c r="A47" s="56" t="s">
        <v>64</v>
      </c>
      <c r="B47" s="35" t="s">
        <v>34</v>
      </c>
      <c r="C47" s="165" t="s">
        <v>35</v>
      </c>
      <c r="D47" s="240" t="s">
        <v>98</v>
      </c>
      <c r="E47" s="77"/>
    </row>
    <row r="48" spans="1:5" x14ac:dyDescent="0.3">
      <c r="A48" s="22"/>
      <c r="B48" s="36">
        <v>2026</v>
      </c>
      <c r="C48" s="36">
        <v>2025</v>
      </c>
      <c r="D48" s="240"/>
      <c r="E48" s="77"/>
    </row>
    <row r="49" spans="1:5" x14ac:dyDescent="0.3">
      <c r="A49" s="57" t="s">
        <v>65</v>
      </c>
      <c r="B49" s="69">
        <f>B50+B57+B58</f>
        <v>62445.515147301739</v>
      </c>
      <c r="C49" s="69">
        <f>C50+C57+C58</f>
        <v>63419.165181289085</v>
      </c>
      <c r="D49" s="70">
        <f>B49-C49</f>
        <v>-973.65003398734552</v>
      </c>
      <c r="E49" s="77"/>
    </row>
    <row r="50" spans="1:5" x14ac:dyDescent="0.3">
      <c r="A50" s="22" t="s">
        <v>66</v>
      </c>
      <c r="B50" s="145">
        <v>50850.037588072155</v>
      </c>
      <c r="C50" s="145">
        <v>50068.065410726304</v>
      </c>
      <c r="D50" s="146">
        <v>781.97217734585138</v>
      </c>
      <c r="E50" s="77"/>
    </row>
    <row r="51" spans="1:5" x14ac:dyDescent="0.3">
      <c r="A51" s="25" t="s">
        <v>67</v>
      </c>
      <c r="B51" s="147">
        <v>5068.3842024998512</v>
      </c>
      <c r="C51" s="148">
        <v>5010.9205327998516</v>
      </c>
      <c r="D51" s="149">
        <v>57.463669699999627</v>
      </c>
      <c r="E51" s="77"/>
    </row>
    <row r="52" spans="1:5" x14ac:dyDescent="0.3">
      <c r="A52" s="25" t="s">
        <v>68</v>
      </c>
      <c r="B52" s="148">
        <v>-6.3656944094718995</v>
      </c>
      <c r="C52" s="148">
        <v>219.05840220511826</v>
      </c>
      <c r="D52" s="149">
        <v>-225.42409661459016</v>
      </c>
      <c r="E52" s="77"/>
    </row>
    <row r="53" spans="1:5" x14ac:dyDescent="0.3">
      <c r="A53" s="25" t="s">
        <v>69</v>
      </c>
      <c r="B53" s="148">
        <v>52892.959222690071</v>
      </c>
      <c r="C53" s="148">
        <v>46803</v>
      </c>
      <c r="D53" s="149">
        <v>6089.054243499013</v>
      </c>
      <c r="E53" s="77"/>
    </row>
    <row r="54" spans="1:5" x14ac:dyDescent="0.3">
      <c r="A54" s="25" t="s">
        <v>70</v>
      </c>
      <c r="B54" s="148">
        <v>-6617.0238998878003</v>
      </c>
      <c r="C54" s="148">
        <v>-2550</v>
      </c>
      <c r="D54" s="149">
        <v>-4066.4074580000001</v>
      </c>
      <c r="E54" s="77"/>
    </row>
    <row r="55" spans="1:5" x14ac:dyDescent="0.3">
      <c r="A55" s="25" t="s">
        <v>71</v>
      </c>
      <c r="B55" s="148">
        <v>-4824.291367853205</v>
      </c>
      <c r="C55" s="148">
        <v>-5700.1834622663791</v>
      </c>
      <c r="D55" s="149">
        <v>875.89209441317416</v>
      </c>
      <c r="E55" s="77"/>
    </row>
    <row r="56" spans="1:5" x14ac:dyDescent="0.3">
      <c r="A56" s="25" t="s">
        <v>72</v>
      </c>
      <c r="B56" s="150">
        <v>4336.3751250327077</v>
      </c>
      <c r="C56" s="150">
        <v>6284.9814006844608</v>
      </c>
      <c r="D56" s="149">
        <v>-1948.6062756517531</v>
      </c>
      <c r="E56" s="77"/>
    </row>
    <row r="57" spans="1:5" x14ac:dyDescent="0.3">
      <c r="A57" s="22" t="s">
        <v>73</v>
      </c>
      <c r="B57" s="145">
        <v>3345.4775592295837</v>
      </c>
      <c r="C57" s="151">
        <v>4101.0997705627824</v>
      </c>
      <c r="D57" s="146">
        <v>-755.62221133319872</v>
      </c>
      <c r="E57" s="77"/>
    </row>
    <row r="58" spans="1:5" s="33" customFormat="1" x14ac:dyDescent="0.3">
      <c r="A58" s="22" t="s">
        <v>74</v>
      </c>
      <c r="B58" s="145">
        <v>8250</v>
      </c>
      <c r="C58" s="145">
        <v>9250</v>
      </c>
      <c r="D58" s="146">
        <v>-1000</v>
      </c>
      <c r="E58" s="77"/>
    </row>
    <row r="59" spans="1:5" s="33" customFormat="1" x14ac:dyDescent="0.3">
      <c r="A59" s="22"/>
      <c r="B59" s="71"/>
      <c r="C59" s="71"/>
      <c r="D59" s="88"/>
      <c r="E59" s="77"/>
    </row>
    <row r="60" spans="1:5" x14ac:dyDescent="0.3">
      <c r="A60" s="57" t="s">
        <v>75</v>
      </c>
      <c r="B60" s="69">
        <f>B61+B62+B63+B66+B72+B73+B74</f>
        <v>75295.867017506025</v>
      </c>
      <c r="C60" s="69">
        <f>C61+C62+C63+C66+C72+C73+C74</f>
        <v>68999.61198147737</v>
      </c>
      <c r="D60" s="70">
        <f t="shared" ref="D60:D76" si="0">B60-C60</f>
        <v>6296.255036028655</v>
      </c>
      <c r="E60" s="77"/>
    </row>
    <row r="61" spans="1:5" x14ac:dyDescent="0.3">
      <c r="A61" s="22" t="s">
        <v>76</v>
      </c>
      <c r="B61" s="74">
        <v>1398.2853738165322</v>
      </c>
      <c r="C61" s="74">
        <v>1190.8799174589058</v>
      </c>
      <c r="D61" s="88">
        <v>207.40545635762646</v>
      </c>
      <c r="E61" s="77"/>
    </row>
    <row r="62" spans="1:5" x14ac:dyDescent="0.3">
      <c r="A62" s="22" t="s">
        <v>77</v>
      </c>
      <c r="B62" s="74">
        <v>7078.2848630279841</v>
      </c>
      <c r="C62" s="74">
        <v>6861.4404272447464</v>
      </c>
      <c r="D62" s="88">
        <v>216.84443578323771</v>
      </c>
      <c r="E62" s="77"/>
    </row>
    <row r="63" spans="1:5" s="33" customFormat="1" x14ac:dyDescent="0.3">
      <c r="A63" s="22" t="s">
        <v>78</v>
      </c>
      <c r="B63" s="64">
        <v>4342.3776673422508</v>
      </c>
      <c r="C63" s="64">
        <v>4279.031103849853</v>
      </c>
      <c r="D63" s="88">
        <v>63.346563492397763</v>
      </c>
      <c r="E63" s="77"/>
    </row>
    <row r="64" spans="1:5" x14ac:dyDescent="0.3">
      <c r="A64" s="25" t="s">
        <v>79</v>
      </c>
      <c r="B64" s="234">
        <v>988.55725072567498</v>
      </c>
      <c r="C64" s="234">
        <v>1022.2317474029439</v>
      </c>
      <c r="D64" s="73">
        <v>-33.674496677268962</v>
      </c>
      <c r="E64" s="77"/>
    </row>
    <row r="65" spans="1:5" x14ac:dyDescent="0.3">
      <c r="A65" s="25" t="s">
        <v>80</v>
      </c>
      <c r="B65" s="234">
        <v>3353.8204166165756</v>
      </c>
      <c r="C65" s="234">
        <v>3256.7993564469093</v>
      </c>
      <c r="D65" s="73">
        <v>97.021060169666271</v>
      </c>
      <c r="E65" s="77"/>
    </row>
    <row r="66" spans="1:5" s="33" customFormat="1" x14ac:dyDescent="0.3">
      <c r="A66" s="22" t="s">
        <v>81</v>
      </c>
      <c r="B66" s="64">
        <v>53333.552986131697</v>
      </c>
      <c r="C66" s="64">
        <v>48024.257115380584</v>
      </c>
      <c r="D66" s="71">
        <v>5309.2958707511134</v>
      </c>
      <c r="E66" s="77"/>
    </row>
    <row r="67" spans="1:5" s="33" customFormat="1" x14ac:dyDescent="0.3">
      <c r="A67" s="25" t="s">
        <v>82</v>
      </c>
      <c r="B67" s="234">
        <v>46454.213809831752</v>
      </c>
      <c r="C67" s="234">
        <v>42159</v>
      </c>
      <c r="D67" s="73">
        <v>4294.7022426356707</v>
      </c>
      <c r="E67" s="77"/>
    </row>
    <row r="68" spans="1:5" s="33" customFormat="1" x14ac:dyDescent="0.3">
      <c r="A68" s="25" t="s">
        <v>83</v>
      </c>
      <c r="B68" s="234">
        <v>757.58728143462872</v>
      </c>
      <c r="C68" s="234">
        <v>552.66996571086713</v>
      </c>
      <c r="D68" s="73">
        <v>204.91731572376159</v>
      </c>
      <c r="E68" s="77"/>
    </row>
    <row r="69" spans="1:5" s="33" customFormat="1" x14ac:dyDescent="0.3">
      <c r="A69" s="25" t="s">
        <v>84</v>
      </c>
      <c r="B69" s="234">
        <v>2656</v>
      </c>
      <c r="C69" s="234">
        <v>2415.3635855347334</v>
      </c>
      <c r="D69" s="73">
        <v>241.23819448736731</v>
      </c>
      <c r="E69" s="77"/>
    </row>
    <row r="70" spans="1:5" s="33" customFormat="1" x14ac:dyDescent="0.3">
      <c r="A70" s="25" t="s">
        <v>49</v>
      </c>
      <c r="B70" s="234">
        <v>2023.5085609058392</v>
      </c>
      <c r="C70" s="234">
        <v>1624.051164619754</v>
      </c>
      <c r="D70" s="73">
        <v>399.45739628608521</v>
      </c>
      <c r="E70" s="77"/>
    </row>
    <row r="71" spans="1:5" s="33" customFormat="1" x14ac:dyDescent="0.3">
      <c r="A71" s="25" t="s">
        <v>85</v>
      </c>
      <c r="B71" s="234">
        <v>1441.6415539373768</v>
      </c>
      <c r="C71" s="234">
        <v>1272.660832319146</v>
      </c>
      <c r="D71" s="73">
        <v>168.98072161823075</v>
      </c>
      <c r="E71" s="77"/>
    </row>
    <row r="72" spans="1:5" s="33" customFormat="1" x14ac:dyDescent="0.3">
      <c r="A72" s="22" t="s">
        <v>86</v>
      </c>
      <c r="B72" s="235">
        <v>226.72607632307688</v>
      </c>
      <c r="C72" s="235">
        <v>234.5639175666681</v>
      </c>
      <c r="D72" s="71">
        <v>-7.8378412435912139</v>
      </c>
      <c r="E72" s="77"/>
    </row>
    <row r="73" spans="1:5" s="33" customFormat="1" x14ac:dyDescent="0.3">
      <c r="A73" s="22" t="s">
        <v>87</v>
      </c>
      <c r="B73" s="235">
        <v>321.61422183631169</v>
      </c>
      <c r="C73" s="235">
        <v>414.49433982435909</v>
      </c>
      <c r="D73" s="71">
        <v>-92.880117988047402</v>
      </c>
      <c r="E73" s="77"/>
    </row>
    <row r="74" spans="1:5" x14ac:dyDescent="0.3">
      <c r="A74" s="22" t="s">
        <v>88</v>
      </c>
      <c r="B74" s="235">
        <v>8595.0258290281799</v>
      </c>
      <c r="C74" s="235">
        <v>7994.9451601522633</v>
      </c>
      <c r="D74" s="71">
        <v>600.08066887591667</v>
      </c>
      <c r="E74" s="77"/>
    </row>
    <row r="75" spans="1:5" x14ac:dyDescent="0.3">
      <c r="A75" s="22"/>
      <c r="B75" s="74"/>
      <c r="C75" s="74"/>
      <c r="D75" s="88"/>
      <c r="E75" s="77"/>
    </row>
    <row r="76" spans="1:5" x14ac:dyDescent="0.3">
      <c r="A76" s="57" t="s">
        <v>89</v>
      </c>
      <c r="B76" s="75">
        <f>B77+B78+B81+B88</f>
        <v>27360.072731275141</v>
      </c>
      <c r="C76" s="75">
        <f>C77+C78+C81+C88</f>
        <v>28342.787830361547</v>
      </c>
      <c r="D76" s="70">
        <f t="shared" si="0"/>
        <v>-982.71509908640655</v>
      </c>
      <c r="E76" s="77"/>
    </row>
    <row r="77" spans="1:5" x14ac:dyDescent="0.3">
      <c r="A77" s="22" t="s">
        <v>90</v>
      </c>
      <c r="B77" s="64">
        <v>0</v>
      </c>
      <c r="C77" s="64">
        <v>941.93293952918691</v>
      </c>
      <c r="D77" s="88">
        <v>-941.93293952918691</v>
      </c>
      <c r="E77" s="77"/>
    </row>
    <row r="78" spans="1:5" x14ac:dyDescent="0.3">
      <c r="A78" s="22" t="s">
        <v>78</v>
      </c>
      <c r="B78" s="64">
        <v>1042.9475512639626</v>
      </c>
      <c r="C78" s="64">
        <v>753.30772147280231</v>
      </c>
      <c r="D78" s="88">
        <v>289.63982979116031</v>
      </c>
      <c r="E78" s="77"/>
    </row>
    <row r="79" spans="1:5" s="33" customFormat="1" ht="14.25" customHeight="1" x14ac:dyDescent="0.3">
      <c r="A79" s="25" t="s">
        <v>79</v>
      </c>
      <c r="B79" s="72">
        <v>11.329914484862801</v>
      </c>
      <c r="C79" s="72">
        <v>15.972742093693499</v>
      </c>
      <c r="D79" s="89">
        <v>-4.6428276088306983</v>
      </c>
      <c r="E79" s="77"/>
    </row>
    <row r="80" spans="1:5" x14ac:dyDescent="0.3">
      <c r="A80" s="25" t="s">
        <v>80</v>
      </c>
      <c r="B80" s="72">
        <v>1031.6176367790997</v>
      </c>
      <c r="C80" s="72">
        <v>737.33497937910886</v>
      </c>
      <c r="D80" s="89">
        <v>294.28265739999085</v>
      </c>
      <c r="E80" s="77"/>
    </row>
    <row r="81" spans="1:5" x14ac:dyDescent="0.3">
      <c r="A81" s="22" t="s">
        <v>91</v>
      </c>
      <c r="B81" s="64">
        <v>23215.968990440539</v>
      </c>
      <c r="C81" s="64">
        <v>23693.660330659597</v>
      </c>
      <c r="D81" s="88">
        <v>-477.69134021905552</v>
      </c>
      <c r="E81" s="77"/>
    </row>
    <row r="82" spans="1:5" x14ac:dyDescent="0.3">
      <c r="A82" s="25" t="s">
        <v>82</v>
      </c>
      <c r="B82" s="72">
        <v>13168.781292010164</v>
      </c>
      <c r="C82" s="72">
        <v>11930.705011776217</v>
      </c>
      <c r="D82" s="89">
        <v>1238.0762802339468</v>
      </c>
      <c r="E82" s="77"/>
    </row>
    <row r="83" spans="1:5" x14ac:dyDescent="0.3">
      <c r="A83" s="25" t="s">
        <v>83</v>
      </c>
      <c r="B83" s="72">
        <v>136.86846040698188</v>
      </c>
      <c r="C83" s="72">
        <v>138.5477781404046</v>
      </c>
      <c r="D83" s="89">
        <v>-1.6793177334227209</v>
      </c>
      <c r="E83" s="77"/>
    </row>
    <row r="84" spans="1:5" x14ac:dyDescent="0.3">
      <c r="A84" s="25" t="s">
        <v>49</v>
      </c>
      <c r="B84" s="72">
        <v>748.36348125432096</v>
      </c>
      <c r="C84" s="72">
        <v>373.67388075383923</v>
      </c>
      <c r="D84" s="89">
        <v>374.68960050048173</v>
      </c>
      <c r="E84" s="77"/>
    </row>
    <row r="85" spans="1:5" x14ac:dyDescent="0.3">
      <c r="A85" s="25" t="s">
        <v>84</v>
      </c>
      <c r="B85" s="72">
        <v>185.89745492575284</v>
      </c>
      <c r="C85" s="72">
        <v>178.19443646189649</v>
      </c>
      <c r="D85" s="89">
        <v>7.7030184638563526</v>
      </c>
      <c r="E85" s="77"/>
    </row>
    <row r="86" spans="1:5" x14ac:dyDescent="0.3">
      <c r="A86" s="25" t="s">
        <v>92</v>
      </c>
      <c r="B86" s="72">
        <v>5029.8574366021094</v>
      </c>
      <c r="C86" s="72">
        <v>6463.4268368922685</v>
      </c>
      <c r="D86" s="89">
        <v>-1433.5694002901591</v>
      </c>
      <c r="E86" s="77"/>
    </row>
    <row r="87" spans="1:5" x14ac:dyDescent="0.3">
      <c r="A87" s="25" t="s">
        <v>85</v>
      </c>
      <c r="B87" s="72">
        <v>3946.2008652412114</v>
      </c>
      <c r="C87" s="72">
        <v>4609.1123866349699</v>
      </c>
      <c r="D87" s="89">
        <v>-662.91152139375845</v>
      </c>
      <c r="E87" s="77"/>
    </row>
    <row r="88" spans="1:5" x14ac:dyDescent="0.3">
      <c r="A88" s="22" t="s">
        <v>93</v>
      </c>
      <c r="B88" s="64">
        <v>3101.1561895706391</v>
      </c>
      <c r="C88" s="64">
        <v>2953.8868386999611</v>
      </c>
      <c r="D88" s="88">
        <v>147.26935087067795</v>
      </c>
      <c r="E88" s="77"/>
    </row>
    <row r="89" spans="1:5" x14ac:dyDescent="0.3">
      <c r="A89" s="25" t="s">
        <v>94</v>
      </c>
      <c r="B89" s="72">
        <v>364.71322015770551</v>
      </c>
      <c r="C89" s="72">
        <v>288.80153881154661</v>
      </c>
      <c r="D89" s="89">
        <v>75.9116813461589</v>
      </c>
      <c r="E89" s="77"/>
    </row>
    <row r="90" spans="1:5" x14ac:dyDescent="0.3">
      <c r="A90" s="25" t="s">
        <v>95</v>
      </c>
      <c r="B90" s="72">
        <v>1439</v>
      </c>
      <c r="C90" s="72">
        <v>1475.49944164014</v>
      </c>
      <c r="D90" s="89">
        <v>-35.78070517169408</v>
      </c>
      <c r="E90" s="77"/>
    </row>
    <row r="91" spans="1:5" x14ac:dyDescent="0.3">
      <c r="A91" s="25" t="s">
        <v>96</v>
      </c>
      <c r="B91" s="72">
        <v>1296.7242329444878</v>
      </c>
      <c r="C91" s="72">
        <v>1189.5858582482745</v>
      </c>
      <c r="D91" s="89">
        <v>107.1383746962133</v>
      </c>
      <c r="E91" s="77"/>
    </row>
    <row r="92" spans="1:5" x14ac:dyDescent="0.3">
      <c r="A92" s="25"/>
      <c r="B92" s="71"/>
      <c r="C92" s="71"/>
      <c r="D92" s="73"/>
      <c r="E92" s="77"/>
    </row>
    <row r="93" spans="1:5" x14ac:dyDescent="0.3">
      <c r="A93" s="58" t="s">
        <v>97</v>
      </c>
      <c r="B93" s="76">
        <v>165102</v>
      </c>
      <c r="C93" s="76">
        <v>160761.56499312801</v>
      </c>
      <c r="D93" s="76">
        <v>4339.8899029548884</v>
      </c>
      <c r="E93" s="77"/>
    </row>
    <row r="95" spans="1:5" x14ac:dyDescent="0.3">
      <c r="B95" s="34"/>
      <c r="C95" s="34"/>
      <c r="D95" s="34"/>
    </row>
  </sheetData>
  <mergeCells count="2">
    <mergeCell ref="D11:D12"/>
    <mergeCell ref="D47:D48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>&amp;C&amp;1#&amp;"Calibri"&amp;12&amp;K008000Internal Use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2:H55"/>
  <sheetViews>
    <sheetView showGridLines="0" zoomScale="85" zoomScaleNormal="85" workbookViewId="0"/>
  </sheetViews>
  <sheetFormatPr baseColWidth="10" defaultColWidth="11.453125" defaultRowHeight="13" x14ac:dyDescent="0.3"/>
  <cols>
    <col min="1" max="1" width="41.81640625" style="1" bestFit="1" customWidth="1"/>
    <col min="2" max="2" width="12.453125" style="1" bestFit="1" customWidth="1"/>
    <col min="3" max="3" width="20" style="1" customWidth="1"/>
    <col min="4" max="4" width="11.453125" style="1" bestFit="1" customWidth="1"/>
    <col min="5" max="5" width="15.54296875" style="1" bestFit="1" customWidth="1"/>
    <col min="6" max="16384" width="11.453125" style="1"/>
  </cols>
  <sheetData>
    <row r="2" spans="1:8" ht="12.75" customHeight="1" x14ac:dyDescent="0.3"/>
    <row r="3" spans="1:8" ht="12.75" customHeight="1" x14ac:dyDescent="0.3"/>
    <row r="4" spans="1:8" ht="18.75" customHeight="1" x14ac:dyDescent="0.4">
      <c r="D4" s="11"/>
      <c r="E4" s="6"/>
    </row>
    <row r="5" spans="1:8" ht="18.75" customHeight="1" x14ac:dyDescent="0.35">
      <c r="A5" s="43"/>
      <c r="B5" s="43"/>
      <c r="C5" s="44" t="s">
        <v>134</v>
      </c>
      <c r="D5" s="45"/>
      <c r="E5" s="45"/>
      <c r="F5" s="43"/>
    </row>
    <row r="6" spans="1:8" ht="14.5" x14ac:dyDescent="0.35">
      <c r="A6" s="46" t="s">
        <v>14</v>
      </c>
      <c r="B6" s="43"/>
      <c r="C6" s="47" t="str">
        <f>+'Balance Sheet'!A6</f>
        <v>June 2026</v>
      </c>
      <c r="D6" s="44"/>
      <c r="E6" s="45"/>
      <c r="F6" s="43"/>
    </row>
    <row r="7" spans="1:8" ht="14.5" x14ac:dyDescent="0.35">
      <c r="A7" s="201"/>
      <c r="B7" s="213"/>
      <c r="C7" s="202" t="s">
        <v>135</v>
      </c>
      <c r="D7" s="213"/>
      <c r="E7" s="213"/>
      <c r="F7" s="43"/>
    </row>
    <row r="8" spans="1:8" x14ac:dyDescent="0.3">
      <c r="A8" s="214"/>
      <c r="B8" s="215"/>
      <c r="C8" s="215"/>
      <c r="D8" s="215"/>
      <c r="E8" s="216"/>
    </row>
    <row r="9" spans="1:8" x14ac:dyDescent="0.3">
      <c r="A9" s="14"/>
      <c r="B9" s="15"/>
      <c r="C9" s="15"/>
      <c r="D9" s="15"/>
      <c r="E9" s="55" t="s">
        <v>15</v>
      </c>
    </row>
    <row r="10" spans="1:8" ht="34.4" customHeight="1" x14ac:dyDescent="0.3">
      <c r="A10" s="63" t="s">
        <v>107</v>
      </c>
      <c r="B10" s="40" t="s">
        <v>130</v>
      </c>
      <c r="C10" s="41" t="s">
        <v>131</v>
      </c>
      <c r="D10" s="41" t="s">
        <v>132</v>
      </c>
      <c r="E10" s="41" t="s">
        <v>133</v>
      </c>
    </row>
    <row r="11" spans="1:8" x14ac:dyDescent="0.3">
      <c r="A11" s="217" t="s">
        <v>108</v>
      </c>
      <c r="B11" s="181">
        <v>10782.27498969764</v>
      </c>
      <c r="C11" s="181">
        <v>11833.80836124865</v>
      </c>
      <c r="D11" s="181">
        <v>48.881705774551598</v>
      </c>
      <c r="E11" s="181">
        <v>-195.87599050199239</v>
      </c>
      <c r="G11" s="60"/>
      <c r="H11" s="60"/>
    </row>
    <row r="12" spans="1:8" x14ac:dyDescent="0.3">
      <c r="A12" s="217" t="s">
        <v>109</v>
      </c>
      <c r="B12" s="181">
        <v>-4463.8414941355859</v>
      </c>
      <c r="C12" s="181">
        <v>-5886.3184346929511</v>
      </c>
      <c r="D12" s="181">
        <v>-32.174234234707001</v>
      </c>
      <c r="E12" s="181">
        <v>169.92217787837481</v>
      </c>
      <c r="G12" s="60"/>
      <c r="H12" s="60"/>
    </row>
    <row r="13" spans="1:8" x14ac:dyDescent="0.3">
      <c r="A13" s="42" t="s">
        <v>110</v>
      </c>
      <c r="B13" s="95">
        <v>6318.4334955620552</v>
      </c>
      <c r="C13" s="95">
        <v>5947.4899265556987</v>
      </c>
      <c r="D13" s="95">
        <v>16.707471539844597</v>
      </c>
      <c r="E13" s="95">
        <v>-25.953812623615711</v>
      </c>
      <c r="G13" s="60"/>
      <c r="H13" s="60"/>
    </row>
    <row r="14" spans="1:8" x14ac:dyDescent="0.3">
      <c r="A14" s="217" t="s">
        <v>111</v>
      </c>
      <c r="B14" s="181">
        <v>-1513.0813791556338</v>
      </c>
      <c r="C14" s="181">
        <v>-1259.8022354291627</v>
      </c>
      <c r="D14" s="181">
        <v>-20.942578868275803</v>
      </c>
      <c r="E14" s="181">
        <v>81.128583763169928</v>
      </c>
      <c r="G14" s="60"/>
      <c r="H14" s="60"/>
    </row>
    <row r="15" spans="1:8" x14ac:dyDescent="0.3">
      <c r="A15" s="217" t="s">
        <v>200</v>
      </c>
      <c r="B15" s="181">
        <v>-1306.0396190017725</v>
      </c>
      <c r="C15" s="181">
        <v>-533.59649631759385</v>
      </c>
      <c r="D15" s="181">
        <v>-10.02539102519</v>
      </c>
      <c r="E15" s="181">
        <v>-249.54179697223981</v>
      </c>
      <c r="G15" s="60"/>
      <c r="H15" s="60"/>
    </row>
    <row r="16" spans="1:8" x14ac:dyDescent="0.3">
      <c r="A16" s="217" t="s">
        <v>214</v>
      </c>
      <c r="B16" s="181">
        <v>499.76745016171759</v>
      </c>
      <c r="C16" s="181">
        <v>106.41904012140401</v>
      </c>
      <c r="D16" s="91">
        <v>1.2235999999999999E-4</v>
      </c>
      <c r="E16" s="181">
        <v>9.6877167969728397</v>
      </c>
      <c r="G16" s="60"/>
      <c r="H16" s="60"/>
    </row>
    <row r="17" spans="1:8" x14ac:dyDescent="0.3">
      <c r="A17" s="217" t="s">
        <v>202</v>
      </c>
      <c r="B17" s="181">
        <v>-1069.4517557788656</v>
      </c>
      <c r="C17" s="181">
        <v>-1117.9016341777788</v>
      </c>
      <c r="D17" s="181">
        <v>-15.170505500045198</v>
      </c>
      <c r="E17" s="181">
        <v>331.17273951576362</v>
      </c>
      <c r="G17" s="60"/>
      <c r="H17" s="60"/>
    </row>
    <row r="18" spans="1:8" x14ac:dyDescent="0.3">
      <c r="A18" s="19" t="s">
        <v>203</v>
      </c>
      <c r="B18" s="181">
        <v>362.64254546328681</v>
      </c>
      <c r="C18" s="181">
        <v>285.2768549448059</v>
      </c>
      <c r="D18" s="181">
        <v>4.2531952969594</v>
      </c>
      <c r="E18" s="181">
        <v>-10.190075577325304</v>
      </c>
      <c r="G18" s="60"/>
      <c r="H18" s="60"/>
    </row>
    <row r="19" spans="1:8" x14ac:dyDescent="0.3">
      <c r="A19" s="217" t="s">
        <v>116</v>
      </c>
      <c r="B19" s="181">
        <v>-592.66925949787276</v>
      </c>
      <c r="C19" s="181">
        <v>-897.98636246898604</v>
      </c>
      <c r="D19" s="181">
        <v>-0.8261411443933</v>
      </c>
      <c r="E19" s="181">
        <v>-2.4675977209498412</v>
      </c>
      <c r="G19" s="60"/>
      <c r="H19" s="60"/>
    </row>
    <row r="20" spans="1:8" x14ac:dyDescent="0.3">
      <c r="A20" s="42" t="s">
        <v>9</v>
      </c>
      <c r="B20" s="95">
        <v>4212.6828569085492</v>
      </c>
      <c r="C20" s="95">
        <v>3789.7013286575493</v>
      </c>
      <c r="D20" s="95">
        <v>-5.0612484728244986</v>
      </c>
      <c r="E20" s="95">
        <v>52.70717341860739</v>
      </c>
      <c r="G20" s="60"/>
      <c r="H20" s="60"/>
    </row>
    <row r="21" spans="1:8" x14ac:dyDescent="0.3">
      <c r="A21" s="217" t="s">
        <v>204</v>
      </c>
      <c r="B21" s="181">
        <v>-1441.5355460238468</v>
      </c>
      <c r="C21" s="181">
        <v>-1282.0311249488509</v>
      </c>
      <c r="D21" s="181">
        <v>-7.6267122484854006</v>
      </c>
      <c r="E21" s="181">
        <v>-93.200698347959857</v>
      </c>
      <c r="G21" s="60"/>
      <c r="H21" s="60"/>
    </row>
    <row r="22" spans="1:8" x14ac:dyDescent="0.3">
      <c r="A22" s="42" t="s">
        <v>205</v>
      </c>
      <c r="B22" s="95">
        <v>2771.1473108847026</v>
      </c>
      <c r="C22" s="95">
        <v>2507.670203708698</v>
      </c>
      <c r="D22" s="95">
        <v>-12.687960721309901</v>
      </c>
      <c r="E22" s="95">
        <v>-40.493524929351516</v>
      </c>
      <c r="G22" s="60"/>
      <c r="H22" s="60"/>
    </row>
    <row r="23" spans="1:8" x14ac:dyDescent="0.3">
      <c r="A23" s="217" t="s">
        <v>215</v>
      </c>
      <c r="B23" s="181">
        <v>-997.79379676554163</v>
      </c>
      <c r="C23" s="181">
        <v>-272.28750624689155</v>
      </c>
      <c r="D23" s="181">
        <v>-0.21920090476940005</v>
      </c>
      <c r="E23" s="181">
        <v>157.10420318373292</v>
      </c>
      <c r="G23" s="60"/>
      <c r="H23" s="60"/>
    </row>
    <row r="24" spans="1:8" x14ac:dyDescent="0.3">
      <c r="A24" s="217" t="s">
        <v>121</v>
      </c>
      <c r="B24" s="181">
        <v>19.763542906401998</v>
      </c>
      <c r="C24" s="181">
        <v>32.78904046624919</v>
      </c>
      <c r="D24" s="181">
        <v>1.6818406481262</v>
      </c>
      <c r="E24" s="181">
        <v>0.58385849996446637</v>
      </c>
      <c r="G24" s="60"/>
      <c r="H24" s="60"/>
    </row>
    <row r="25" spans="1:8" x14ac:dyDescent="0.3">
      <c r="A25" s="42" t="s">
        <v>150</v>
      </c>
      <c r="B25" s="95">
        <v>1793.1170570255629</v>
      </c>
      <c r="C25" s="95">
        <v>2268.1717379280553</v>
      </c>
      <c r="D25" s="95">
        <v>-11.225320977953103</v>
      </c>
      <c r="E25" s="95">
        <v>117.19453675434599</v>
      </c>
      <c r="G25" s="60"/>
      <c r="H25" s="60"/>
    </row>
    <row r="26" spans="1:8" x14ac:dyDescent="0.3">
      <c r="A26" s="217" t="s">
        <v>196</v>
      </c>
      <c r="B26" s="181">
        <v>-380.20547044575653</v>
      </c>
      <c r="C26" s="181">
        <v>-524.60137944506846</v>
      </c>
      <c r="D26" s="181">
        <v>2.4483868195539</v>
      </c>
      <c r="E26" s="181">
        <v>141.95702185988657</v>
      </c>
      <c r="G26" s="60"/>
      <c r="H26" s="60"/>
    </row>
    <row r="27" spans="1:8" x14ac:dyDescent="0.3">
      <c r="A27" s="39" t="s">
        <v>216</v>
      </c>
      <c r="B27" s="95">
        <v>1412.9115865798065</v>
      </c>
      <c r="C27" s="95">
        <v>1743.5703584829866</v>
      </c>
      <c r="D27" s="95">
        <v>-8.776934158399202</v>
      </c>
      <c r="E27" s="95">
        <v>259.15155861423256</v>
      </c>
      <c r="G27" s="60"/>
      <c r="H27" s="60"/>
    </row>
    <row r="28" spans="1:8" x14ac:dyDescent="0.3">
      <c r="A28" s="42" t="s">
        <v>217</v>
      </c>
      <c r="B28" s="95">
        <v>0</v>
      </c>
      <c r="C28" s="95">
        <v>10.923739049489201</v>
      </c>
      <c r="D28" s="95">
        <v>-0.44511000000000001</v>
      </c>
      <c r="E28" s="95">
        <v>1017.5478484626157</v>
      </c>
    </row>
    <row r="29" spans="1:8" x14ac:dyDescent="0.3">
      <c r="A29" s="217" t="s">
        <v>126</v>
      </c>
      <c r="B29" s="181">
        <v>-22.1273428004883</v>
      </c>
      <c r="C29" s="181">
        <v>-77.076482336092198</v>
      </c>
      <c r="D29" s="181">
        <v>0.81164324945819999</v>
      </c>
      <c r="E29" s="181">
        <v>-0.11574024321867785</v>
      </c>
      <c r="G29" s="60"/>
      <c r="H29" s="60"/>
    </row>
    <row r="30" spans="1:8" x14ac:dyDescent="0.3">
      <c r="A30" s="39" t="s">
        <v>127</v>
      </c>
      <c r="B30" s="95">
        <v>1390.7842437793181</v>
      </c>
      <c r="C30" s="95">
        <v>1677.4176151963836</v>
      </c>
      <c r="D30" s="95">
        <v>-8.4104009089410035</v>
      </c>
      <c r="E30" s="95">
        <v>1276.5836668336299</v>
      </c>
    </row>
    <row r="31" spans="1:8" x14ac:dyDescent="0.3">
      <c r="A31" s="130"/>
      <c r="B31" s="131"/>
      <c r="C31" s="131"/>
      <c r="D31" s="131"/>
      <c r="E31" s="131"/>
    </row>
    <row r="32" spans="1:8" x14ac:dyDescent="0.3">
      <c r="A32" s="130"/>
      <c r="B32" s="131"/>
      <c r="C32" s="131"/>
      <c r="D32" s="131"/>
      <c r="E32" s="131"/>
    </row>
    <row r="33" spans="1:8" x14ac:dyDescent="0.3">
      <c r="E33" s="132" t="s">
        <v>15</v>
      </c>
    </row>
    <row r="34" spans="1:8" ht="17" customHeight="1" x14ac:dyDescent="0.3">
      <c r="E34" s="55"/>
    </row>
    <row r="35" spans="1:8" ht="39.65" customHeight="1" x14ac:dyDescent="0.3">
      <c r="A35" s="63" t="s">
        <v>128</v>
      </c>
      <c r="B35" s="40" t="s">
        <v>130</v>
      </c>
      <c r="C35" s="41" t="s">
        <v>131</v>
      </c>
      <c r="D35" s="41" t="s">
        <v>132</v>
      </c>
      <c r="E35" s="41" t="s">
        <v>133</v>
      </c>
    </row>
    <row r="36" spans="1:8" x14ac:dyDescent="0.3">
      <c r="A36" s="217" t="s">
        <v>108</v>
      </c>
      <c r="B36" s="91">
        <v>10296.075109682261</v>
      </c>
      <c r="C36" s="91">
        <v>11944.042762259061</v>
      </c>
      <c r="D36" s="91">
        <v>42.769014368362008</v>
      </c>
      <c r="E36" s="183">
        <v>-182.42497027470543</v>
      </c>
      <c r="G36" s="60"/>
      <c r="H36" s="60"/>
    </row>
    <row r="37" spans="1:8" x14ac:dyDescent="0.3">
      <c r="A37" s="217" t="s">
        <v>109</v>
      </c>
      <c r="B37" s="91">
        <v>-3995.5100334222984</v>
      </c>
      <c r="C37" s="91">
        <v>-5889.423840773039</v>
      </c>
      <c r="D37" s="91">
        <v>-22.143074442150002</v>
      </c>
      <c r="E37" s="183">
        <v>159.52985907278054</v>
      </c>
      <c r="G37" s="60"/>
      <c r="H37" s="60"/>
    </row>
    <row r="38" spans="1:8" x14ac:dyDescent="0.3">
      <c r="A38" s="42" t="s">
        <v>110</v>
      </c>
      <c r="B38" s="96">
        <v>6300.5650762599626</v>
      </c>
      <c r="C38" s="96">
        <v>6054.6189214860196</v>
      </c>
      <c r="D38" s="96">
        <v>20.625939926212002</v>
      </c>
      <c r="E38" s="96">
        <v>-22.895111201926785</v>
      </c>
      <c r="G38" s="60"/>
      <c r="H38" s="60"/>
    </row>
    <row r="39" spans="1:8" x14ac:dyDescent="0.3">
      <c r="A39" s="217" t="s">
        <v>111</v>
      </c>
      <c r="B39" s="91">
        <v>-1463.8683600599506</v>
      </c>
      <c r="C39" s="91">
        <v>-1292.4945202395425</v>
      </c>
      <c r="D39" s="91">
        <v>-12.046778965871999</v>
      </c>
      <c r="E39" s="91">
        <v>24.366234546790686</v>
      </c>
      <c r="G39" s="60"/>
      <c r="H39" s="60"/>
    </row>
    <row r="40" spans="1:8" x14ac:dyDescent="0.3">
      <c r="A40" s="217" t="s">
        <v>200</v>
      </c>
      <c r="B40" s="91">
        <v>-1140.6260015832456</v>
      </c>
      <c r="C40" s="91">
        <v>-540.79856874268171</v>
      </c>
      <c r="D40" s="91">
        <v>-8.3266955395971003</v>
      </c>
      <c r="E40" s="91">
        <v>-266.02233514045662</v>
      </c>
      <c r="G40" s="60"/>
      <c r="H40" s="60"/>
    </row>
    <row r="41" spans="1:8" x14ac:dyDescent="0.3">
      <c r="A41" s="217" t="s">
        <v>214</v>
      </c>
      <c r="B41" s="91">
        <v>453.29863689628604</v>
      </c>
      <c r="C41" s="91">
        <v>119.2084695129773</v>
      </c>
      <c r="D41" s="91">
        <v>0</v>
      </c>
      <c r="E41" s="91">
        <v>6.4443771554368503</v>
      </c>
      <c r="G41" s="60"/>
      <c r="H41" s="60"/>
    </row>
    <row r="42" spans="1:8" x14ac:dyDescent="0.3">
      <c r="A42" s="217" t="s">
        <v>202</v>
      </c>
      <c r="B42" s="91">
        <v>-1104.2334552400084</v>
      </c>
      <c r="C42" s="91">
        <v>-1041.1801579860071</v>
      </c>
      <c r="D42" s="91">
        <v>-3.7966478371139996</v>
      </c>
      <c r="E42" s="91">
        <v>324.90270593691861</v>
      </c>
      <c r="G42" s="60"/>
      <c r="H42" s="60"/>
    </row>
    <row r="43" spans="1:8" x14ac:dyDescent="0.3">
      <c r="A43" s="19" t="s">
        <v>203</v>
      </c>
      <c r="B43" s="91">
        <v>327.69245986701713</v>
      </c>
      <c r="C43" s="91">
        <v>170.27573697616899</v>
      </c>
      <c r="D43" s="91">
        <v>7.6564410839100011E-2</v>
      </c>
      <c r="E43" s="91">
        <v>-40.958513405106842</v>
      </c>
      <c r="G43" s="60"/>
      <c r="H43" s="60"/>
    </row>
    <row r="44" spans="1:8" x14ac:dyDescent="0.3">
      <c r="A44" s="217" t="s">
        <v>116</v>
      </c>
      <c r="B44" s="91">
        <v>-565.62619615099675</v>
      </c>
      <c r="C44" s="91">
        <v>-1010.5916562644654</v>
      </c>
      <c r="D44" s="91">
        <v>-0.90903006298879996</v>
      </c>
      <c r="E44" s="91">
        <v>-5.2960436507612991</v>
      </c>
      <c r="G44" s="60"/>
      <c r="H44" s="60"/>
    </row>
    <row r="45" spans="1:8" x14ac:dyDescent="0.3">
      <c r="A45" s="42" t="s">
        <v>9</v>
      </c>
      <c r="B45" s="96">
        <v>4271.0705200490138</v>
      </c>
      <c r="C45" s="96">
        <v>3751.5327449820115</v>
      </c>
      <c r="D45" s="96">
        <v>7.6701308973512008</v>
      </c>
      <c r="E45" s="96">
        <v>-3.8249203058936727</v>
      </c>
      <c r="G45" s="60"/>
      <c r="H45" s="60"/>
    </row>
    <row r="46" spans="1:8" x14ac:dyDescent="0.3">
      <c r="A46" s="217" t="s">
        <v>204</v>
      </c>
      <c r="B46" s="91">
        <v>-1343.1571727916801</v>
      </c>
      <c r="C46" s="91">
        <v>-1333.4560558508113</v>
      </c>
      <c r="D46" s="91">
        <v>-5.8036744052850002</v>
      </c>
      <c r="E46" s="183">
        <v>-83.023085081202723</v>
      </c>
      <c r="G46" s="60"/>
      <c r="H46" s="60"/>
    </row>
    <row r="47" spans="1:8" x14ac:dyDescent="0.3">
      <c r="A47" s="42" t="s">
        <v>205</v>
      </c>
      <c r="B47" s="96">
        <v>2927.9133472573344</v>
      </c>
      <c r="C47" s="96">
        <v>2418.0766891312014</v>
      </c>
      <c r="D47" s="96">
        <v>1.8664564920661999</v>
      </c>
      <c r="E47" s="96">
        <v>-86.848005387097786</v>
      </c>
      <c r="G47" s="60"/>
      <c r="H47" s="60"/>
    </row>
    <row r="48" spans="1:8" x14ac:dyDescent="0.3">
      <c r="A48" s="217" t="s">
        <v>215</v>
      </c>
      <c r="B48" s="91">
        <v>-784.84265807256406</v>
      </c>
      <c r="C48" s="91">
        <v>-269.85612501339671</v>
      </c>
      <c r="D48" s="91">
        <v>5.5144403244614004</v>
      </c>
      <c r="E48" s="183">
        <v>444.02215654850568</v>
      </c>
      <c r="G48" s="60"/>
      <c r="H48" s="60"/>
    </row>
    <row r="49" spans="1:8" x14ac:dyDescent="0.3">
      <c r="A49" s="217" t="s">
        <v>121</v>
      </c>
      <c r="B49" s="91">
        <v>43.183680203936191</v>
      </c>
      <c r="C49" s="91">
        <v>5.0759581601552783</v>
      </c>
      <c r="D49" s="91">
        <v>6.0804502439499628E-2</v>
      </c>
      <c r="E49" s="183">
        <v>0.11753824418514978</v>
      </c>
      <c r="G49" s="60"/>
      <c r="H49" s="60"/>
    </row>
    <row r="50" spans="1:8" x14ac:dyDescent="0.3">
      <c r="A50" s="42" t="s">
        <v>150</v>
      </c>
      <c r="B50" s="95">
        <v>2186.254369388706</v>
      </c>
      <c r="C50" s="95">
        <v>2153.2965222779599</v>
      </c>
      <c r="D50" s="95">
        <v>7.4417013189671</v>
      </c>
      <c r="E50" s="95">
        <v>357.2916894055931</v>
      </c>
      <c r="G50" s="60"/>
      <c r="H50" s="60"/>
    </row>
    <row r="51" spans="1:8" x14ac:dyDescent="0.3">
      <c r="A51" s="217" t="s">
        <v>196</v>
      </c>
      <c r="B51" s="181">
        <v>-389.93505438026426</v>
      </c>
      <c r="C51" s="181">
        <v>-548.51816709677155</v>
      </c>
      <c r="D51" s="181">
        <v>-3.1078867034537998</v>
      </c>
      <c r="E51" s="181">
        <v>-36.362296131520552</v>
      </c>
      <c r="G51" s="60"/>
      <c r="H51" s="60"/>
    </row>
    <row r="52" spans="1:8" x14ac:dyDescent="0.3">
      <c r="A52" s="39" t="s">
        <v>216</v>
      </c>
      <c r="B52" s="95">
        <v>1796.3193150084419</v>
      </c>
      <c r="C52" s="95">
        <v>1604.7783551811885</v>
      </c>
      <c r="D52" s="95">
        <v>4.3338146155133002</v>
      </c>
      <c r="E52" s="95">
        <v>320.92939327407254</v>
      </c>
      <c r="G52" s="60"/>
      <c r="H52" s="60"/>
    </row>
    <row r="53" spans="1:8" ht="12.65" customHeight="1" x14ac:dyDescent="0.3">
      <c r="A53" s="42" t="s">
        <v>217</v>
      </c>
      <c r="B53" s="95">
        <v>0</v>
      </c>
      <c r="C53" s="95">
        <v>148.20313914082141</v>
      </c>
      <c r="D53" s="95">
        <v>-8.3254450000000002</v>
      </c>
      <c r="E53" s="95">
        <v>-1.7693724264124193</v>
      </c>
    </row>
    <row r="54" spans="1:8" x14ac:dyDescent="0.3">
      <c r="A54" s="217" t="s">
        <v>126</v>
      </c>
      <c r="B54" s="181">
        <v>-197.12665893618538</v>
      </c>
      <c r="C54" s="181">
        <v>-120.3772533906122</v>
      </c>
      <c r="D54" s="181">
        <v>0.16429730547900001</v>
      </c>
      <c r="E54" s="181">
        <v>15.10423872419083</v>
      </c>
      <c r="G54" s="60"/>
      <c r="H54" s="60"/>
    </row>
    <row r="55" spans="1:8" x14ac:dyDescent="0.3">
      <c r="A55" s="39" t="s">
        <v>127</v>
      </c>
      <c r="B55" s="95">
        <v>1599.1926560722566</v>
      </c>
      <c r="C55" s="95">
        <v>1632.6042409313977</v>
      </c>
      <c r="D55" s="95">
        <v>-3.8273330790076998</v>
      </c>
      <c r="E55" s="95">
        <v>334.26425957185126</v>
      </c>
    </row>
  </sheetData>
  <pageMargins left="0.7" right="0.7" top="0.75" bottom="0.75" header="0.3" footer="0.3"/>
  <pageSetup paperSize="9" scale="81" orientation="portrait" r:id="rId1"/>
  <headerFooter>
    <oddFooter>&amp;C&amp;1#&amp;"Calibri"&amp;12&amp;K008000Internal Use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2:J54"/>
  <sheetViews>
    <sheetView showGridLines="0" zoomScaleNormal="100" workbookViewId="0"/>
  </sheetViews>
  <sheetFormatPr baseColWidth="10" defaultColWidth="11.453125" defaultRowHeight="13" x14ac:dyDescent="0.3"/>
  <cols>
    <col min="1" max="1" width="41.81640625" style="1" bestFit="1" customWidth="1"/>
    <col min="2" max="2" width="15.54296875" style="1" bestFit="1" customWidth="1"/>
    <col min="3" max="3" width="15.453125" style="1" bestFit="1" customWidth="1"/>
    <col min="4" max="4" width="15.453125" style="1" customWidth="1"/>
    <col min="5" max="16384" width="11.453125" style="1"/>
  </cols>
  <sheetData>
    <row r="2" spans="1:10" ht="12.75" customHeight="1" x14ac:dyDescent="0.3"/>
    <row r="3" spans="1:10" ht="12.75" customHeight="1" x14ac:dyDescent="0.3"/>
    <row r="4" spans="1:10" ht="12.75" customHeight="1" x14ac:dyDescent="0.3"/>
    <row r="5" spans="1:10" ht="14.5" x14ac:dyDescent="0.35">
      <c r="A5" s="43"/>
      <c r="B5" s="44" t="s">
        <v>129</v>
      </c>
      <c r="C5" s="43"/>
    </row>
    <row r="6" spans="1:10" ht="14.5" x14ac:dyDescent="0.35">
      <c r="A6" s="43"/>
      <c r="B6" s="48" t="str">
        <f>+'Balance Sheet'!A6</f>
        <v>June 2026</v>
      </c>
      <c r="C6" s="43"/>
    </row>
    <row r="7" spans="1:10" ht="14.5" x14ac:dyDescent="0.35">
      <c r="A7" s="43"/>
      <c r="B7" s="44" t="s">
        <v>33</v>
      </c>
      <c r="C7" s="43"/>
    </row>
    <row r="8" spans="1:10" x14ac:dyDescent="0.3">
      <c r="B8" s="7"/>
      <c r="E8" s="55" t="s">
        <v>15</v>
      </c>
    </row>
    <row r="9" spans="1:10" x14ac:dyDescent="0.3">
      <c r="A9" s="63" t="s">
        <v>107</v>
      </c>
      <c r="B9" s="52" t="s">
        <v>101</v>
      </c>
      <c r="C9" s="52" t="s">
        <v>102</v>
      </c>
      <c r="D9" s="52" t="s">
        <v>103</v>
      </c>
      <c r="E9" s="52" t="s">
        <v>104</v>
      </c>
    </row>
    <row r="10" spans="1:10" x14ac:dyDescent="0.3">
      <c r="A10" s="19" t="s">
        <v>108</v>
      </c>
      <c r="B10" s="91">
        <v>1139.1317331280004</v>
      </c>
      <c r="C10" s="91">
        <v>1484.4892018630785</v>
      </c>
      <c r="D10" s="91">
        <v>3555.0910602203521</v>
      </c>
      <c r="E10" s="91">
        <v>4603.5629945262117</v>
      </c>
      <c r="J10" s="61"/>
    </row>
    <row r="11" spans="1:10" x14ac:dyDescent="0.3">
      <c r="A11" s="19" t="s">
        <v>109</v>
      </c>
      <c r="B11" s="91">
        <v>-0.60261193000000002</v>
      </c>
      <c r="C11" s="91">
        <v>-37.931460727820102</v>
      </c>
      <c r="D11" s="91">
        <v>-1393.1982719838502</v>
      </c>
      <c r="E11" s="91">
        <v>-3032.1091494939155</v>
      </c>
    </row>
    <row r="12" spans="1:10" x14ac:dyDescent="0.3">
      <c r="A12" s="39" t="s">
        <v>110</v>
      </c>
      <c r="B12" s="96">
        <v>1138.5291211980004</v>
      </c>
      <c r="C12" s="96">
        <v>1446.5577411352585</v>
      </c>
      <c r="D12" s="96">
        <v>2161.892788236501</v>
      </c>
      <c r="E12" s="96">
        <v>1571.4538450322962</v>
      </c>
    </row>
    <row r="13" spans="1:10" x14ac:dyDescent="0.3">
      <c r="A13" s="19" t="s">
        <v>111</v>
      </c>
      <c r="B13" s="91">
        <v>-136.13868948000001</v>
      </c>
      <c r="C13" s="91">
        <v>-287.40019209673835</v>
      </c>
      <c r="D13" s="91">
        <v>-725.38085962841137</v>
      </c>
      <c r="E13" s="91">
        <v>-364.16163799048388</v>
      </c>
    </row>
    <row r="14" spans="1:10" x14ac:dyDescent="0.3">
      <c r="A14" s="19" t="s">
        <v>112</v>
      </c>
      <c r="B14" s="91">
        <v>-156.49142906399999</v>
      </c>
      <c r="C14" s="91">
        <v>-356.85364470099768</v>
      </c>
      <c r="D14" s="91">
        <v>-543.03368951447271</v>
      </c>
      <c r="E14" s="91">
        <v>-249.6608557223021</v>
      </c>
    </row>
    <row r="15" spans="1:10" x14ac:dyDescent="0.3">
      <c r="A15" s="19" t="s">
        <v>194</v>
      </c>
      <c r="B15" s="91">
        <v>73.002121076000009</v>
      </c>
      <c r="C15" s="91">
        <v>225.90695915075918</v>
      </c>
      <c r="D15" s="91">
        <v>198.9770935810584</v>
      </c>
      <c r="E15" s="91">
        <v>0</v>
      </c>
    </row>
    <row r="16" spans="1:10" x14ac:dyDescent="0.3">
      <c r="A16" s="19" t="s">
        <v>114</v>
      </c>
      <c r="B16" s="91">
        <v>-166.91942525200022</v>
      </c>
      <c r="C16" s="91">
        <v>-234.50098518296369</v>
      </c>
      <c r="D16" s="91">
        <v>-451.93738175768073</v>
      </c>
      <c r="E16" s="91">
        <v>-216.76565158522101</v>
      </c>
    </row>
    <row r="17" spans="1:5" x14ac:dyDescent="0.3">
      <c r="A17" s="19" t="s">
        <v>193</v>
      </c>
      <c r="B17" s="91">
        <v>114.27004376000021</v>
      </c>
      <c r="C17" s="91">
        <v>78.047478636463808</v>
      </c>
      <c r="D17" s="91">
        <v>70.613118062683597</v>
      </c>
      <c r="E17" s="91">
        <v>102.26486931703921</v>
      </c>
    </row>
    <row r="18" spans="1:5" x14ac:dyDescent="0.3">
      <c r="A18" s="19" t="s">
        <v>116</v>
      </c>
      <c r="B18" s="91">
        <v>-48.366926216000003</v>
      </c>
      <c r="C18" s="91">
        <v>-93.669198946543403</v>
      </c>
      <c r="D18" s="91">
        <v>-445.76174977759467</v>
      </c>
      <c r="E18" s="91">
        <v>-4.8713845577347001</v>
      </c>
    </row>
    <row r="19" spans="1:5" x14ac:dyDescent="0.3">
      <c r="A19" s="39" t="s">
        <v>9</v>
      </c>
      <c r="B19" s="96">
        <v>954.02350550200049</v>
      </c>
      <c r="C19" s="96">
        <v>1065.4883500919764</v>
      </c>
      <c r="D19" s="96">
        <v>990.7501788304952</v>
      </c>
      <c r="E19" s="96">
        <v>1202.4208224840777</v>
      </c>
    </row>
    <row r="20" spans="1:5" x14ac:dyDescent="0.3">
      <c r="A20" s="19" t="s">
        <v>118</v>
      </c>
      <c r="B20" s="91">
        <v>-367.61663062999997</v>
      </c>
      <c r="C20" s="91">
        <v>-295.50206389436431</v>
      </c>
      <c r="D20" s="91">
        <v>-469.67059617566667</v>
      </c>
      <c r="E20" s="91">
        <v>-308.74625532381583</v>
      </c>
    </row>
    <row r="21" spans="1:5" x14ac:dyDescent="0.3">
      <c r="A21" s="39" t="s">
        <v>119</v>
      </c>
      <c r="B21" s="96">
        <v>586.40687487200046</v>
      </c>
      <c r="C21" s="96">
        <v>769.98628619761223</v>
      </c>
      <c r="D21" s="96">
        <v>521.07958265482853</v>
      </c>
      <c r="E21" s="96">
        <v>893.67456716026174</v>
      </c>
    </row>
    <row r="22" spans="1:5" x14ac:dyDescent="0.3">
      <c r="A22" s="19" t="s">
        <v>120</v>
      </c>
      <c r="B22" s="91">
        <v>-42.834651067999992</v>
      </c>
      <c r="C22" s="91">
        <v>-248.67892523604817</v>
      </c>
      <c r="D22" s="91">
        <v>-117.3529861595842</v>
      </c>
      <c r="E22" s="91">
        <v>-588.92723430190927</v>
      </c>
    </row>
    <row r="23" spans="1:5" x14ac:dyDescent="0.3">
      <c r="A23" s="19" t="s">
        <v>121</v>
      </c>
      <c r="B23" s="91">
        <v>0</v>
      </c>
      <c r="C23" s="91">
        <v>0.49152038334749998</v>
      </c>
      <c r="D23" s="91">
        <v>11.8561422235337</v>
      </c>
      <c r="E23" s="91">
        <v>7.4158802995207997</v>
      </c>
    </row>
    <row r="24" spans="1:5" x14ac:dyDescent="0.3">
      <c r="A24" s="42" t="s">
        <v>191</v>
      </c>
      <c r="B24" s="95">
        <v>543.57222380400037</v>
      </c>
      <c r="C24" s="95">
        <v>521.79888134491148</v>
      </c>
      <c r="D24" s="95">
        <v>415.58273871877793</v>
      </c>
      <c r="E24" s="95">
        <v>312.16321315787337</v>
      </c>
    </row>
    <row r="25" spans="1:5" x14ac:dyDescent="0.3">
      <c r="A25" s="217" t="s">
        <v>218</v>
      </c>
      <c r="B25" s="181">
        <v>-84.450650318800115</v>
      </c>
      <c r="C25" s="181">
        <v>-132.66877839312892</v>
      </c>
      <c r="D25" s="181">
        <v>-110.29567170107461</v>
      </c>
      <c r="E25" s="181">
        <v>-52.790370032752904</v>
      </c>
    </row>
    <row r="26" spans="1:5" x14ac:dyDescent="0.3">
      <c r="A26" s="39" t="s">
        <v>219</v>
      </c>
      <c r="B26" s="95">
        <v>459.12157348520032</v>
      </c>
      <c r="C26" s="95">
        <v>389.13010295178265</v>
      </c>
      <c r="D26" s="95">
        <v>305.28706701770329</v>
      </c>
      <c r="E26" s="95">
        <v>259.37284312512048</v>
      </c>
    </row>
    <row r="27" spans="1:5" x14ac:dyDescent="0.3">
      <c r="A27" s="42" t="s">
        <v>220</v>
      </c>
      <c r="B27" s="95">
        <v>0</v>
      </c>
      <c r="C27" s="95">
        <v>0</v>
      </c>
      <c r="D27" s="95">
        <v>0</v>
      </c>
      <c r="E27" s="95">
        <v>0</v>
      </c>
    </row>
    <row r="28" spans="1:5" x14ac:dyDescent="0.3">
      <c r="A28" s="217" t="s">
        <v>126</v>
      </c>
      <c r="B28" s="181">
        <v>-0.64812913674600003</v>
      </c>
      <c r="C28" s="181">
        <v>-6.1193714747965995</v>
      </c>
      <c r="D28" s="181">
        <v>-0.86826814062200008</v>
      </c>
      <c r="E28" s="181">
        <v>-14.491574048323701</v>
      </c>
    </row>
    <row r="29" spans="1:5" x14ac:dyDescent="0.3">
      <c r="A29" s="39" t="s">
        <v>127</v>
      </c>
      <c r="B29" s="95">
        <v>458.47344434845434</v>
      </c>
      <c r="C29" s="95">
        <v>383.01073147698605</v>
      </c>
      <c r="D29" s="95">
        <v>304.41879887708131</v>
      </c>
      <c r="E29" s="95">
        <v>244.88126907679677</v>
      </c>
    </row>
    <row r="30" spans="1:5" x14ac:dyDescent="0.3">
      <c r="B30" s="182"/>
      <c r="E30" s="10"/>
    </row>
    <row r="31" spans="1:5" x14ac:dyDescent="0.3">
      <c r="B31" s="182"/>
      <c r="E31" s="10"/>
    </row>
    <row r="32" spans="1:5" x14ac:dyDescent="0.3">
      <c r="B32" s="182"/>
      <c r="E32" s="10"/>
    </row>
    <row r="33" spans="1:5" x14ac:dyDescent="0.3">
      <c r="B33" s="7"/>
      <c r="E33" s="55" t="s">
        <v>15</v>
      </c>
    </row>
    <row r="34" spans="1:5" x14ac:dyDescent="0.3">
      <c r="A34" s="63" t="s">
        <v>128</v>
      </c>
      <c r="B34" s="52" t="s">
        <v>101</v>
      </c>
      <c r="C34" s="52" t="s">
        <v>102</v>
      </c>
      <c r="D34" s="52" t="s">
        <v>103</v>
      </c>
      <c r="E34" s="52" t="s">
        <v>104</v>
      </c>
    </row>
    <row r="35" spans="1:5" x14ac:dyDescent="0.3">
      <c r="A35" s="19" t="s">
        <v>108</v>
      </c>
      <c r="B35" s="91">
        <v>1060.83787807</v>
      </c>
      <c r="C35" s="91">
        <v>1251.3909592368359</v>
      </c>
      <c r="D35" s="91">
        <v>3929.4224806027892</v>
      </c>
      <c r="E35" s="91">
        <v>4055.3958145626357</v>
      </c>
    </row>
    <row r="36" spans="1:5" x14ac:dyDescent="0.3">
      <c r="A36" s="19" t="s">
        <v>109</v>
      </c>
      <c r="B36" s="91">
        <v>-7.5210650000000004E-2</v>
      </c>
      <c r="C36" s="91">
        <v>-37.015524259257006</v>
      </c>
      <c r="D36" s="91">
        <v>-1322.9878443967023</v>
      </c>
      <c r="E36" s="91">
        <v>-2635.431454116339</v>
      </c>
    </row>
    <row r="37" spans="1:5" x14ac:dyDescent="0.3">
      <c r="A37" s="39" t="s">
        <v>110</v>
      </c>
      <c r="B37" s="96">
        <v>1060.7626674200001</v>
      </c>
      <c r="C37" s="96">
        <v>1214.3754349775786</v>
      </c>
      <c r="D37" s="96">
        <v>2606.4346362060874</v>
      </c>
      <c r="E37" s="96">
        <v>1419.9643604462967</v>
      </c>
    </row>
    <row r="38" spans="1:5" x14ac:dyDescent="0.3">
      <c r="A38" s="19" t="s">
        <v>111</v>
      </c>
      <c r="B38" s="91">
        <v>-125.78051656999999</v>
      </c>
      <c r="C38" s="91">
        <v>-244.33331198629813</v>
      </c>
      <c r="D38" s="91">
        <v>-752.28057400062232</v>
      </c>
      <c r="E38" s="91">
        <v>-342.4459802930304</v>
      </c>
    </row>
    <row r="39" spans="1:5" x14ac:dyDescent="0.3">
      <c r="A39" s="19" t="s">
        <v>112</v>
      </c>
      <c r="B39" s="91">
        <v>-148.94119131999997</v>
      </c>
      <c r="C39" s="91">
        <v>-284.01279325807985</v>
      </c>
      <c r="D39" s="91">
        <v>-488.40854583264394</v>
      </c>
      <c r="E39" s="91">
        <v>-219.263471172522</v>
      </c>
    </row>
    <row r="40" spans="1:5" x14ac:dyDescent="0.3">
      <c r="A40" s="19" t="s">
        <v>194</v>
      </c>
      <c r="B40" s="91">
        <v>66.794321890000006</v>
      </c>
      <c r="C40" s="91">
        <v>181.79065599314859</v>
      </c>
      <c r="D40" s="91">
        <v>204.05986711103748</v>
      </c>
      <c r="E40" s="91">
        <v>0</v>
      </c>
    </row>
    <row r="41" spans="1:5" x14ac:dyDescent="0.3">
      <c r="A41" s="19" t="s">
        <v>114</v>
      </c>
      <c r="B41" s="91">
        <v>-157.70918473999998</v>
      </c>
      <c r="C41" s="91">
        <v>-221.61824164099428</v>
      </c>
      <c r="D41" s="91">
        <v>-527.89892466809727</v>
      </c>
      <c r="E41" s="91">
        <v>-197.32533507881681</v>
      </c>
    </row>
    <row r="42" spans="1:5" x14ac:dyDescent="0.3">
      <c r="A42" s="19" t="s">
        <v>193</v>
      </c>
      <c r="B42" s="91">
        <v>114.07553759999999</v>
      </c>
      <c r="C42" s="91">
        <v>79.507066919627391</v>
      </c>
      <c r="D42" s="91">
        <v>59.967029389081297</v>
      </c>
      <c r="E42" s="91">
        <v>74.142825958308407</v>
      </c>
    </row>
    <row r="43" spans="1:5" x14ac:dyDescent="0.3">
      <c r="A43" s="19" t="s">
        <v>116</v>
      </c>
      <c r="B43" s="91">
        <v>-43.094033320000001</v>
      </c>
      <c r="C43" s="91">
        <v>-84.0351698445361</v>
      </c>
      <c r="D43" s="91">
        <v>-433.77770643970661</v>
      </c>
      <c r="E43" s="91">
        <v>-4.7192865467539997</v>
      </c>
    </row>
    <row r="44" spans="1:5" x14ac:dyDescent="0.3">
      <c r="A44" s="39" t="s">
        <v>9</v>
      </c>
      <c r="B44" s="96">
        <v>891.88811752999993</v>
      </c>
      <c r="C44" s="96">
        <v>886.00695314674442</v>
      </c>
      <c r="D44" s="96">
        <v>1420.376355765758</v>
      </c>
      <c r="E44" s="96">
        <v>1072.7990936065123</v>
      </c>
    </row>
    <row r="45" spans="1:5" x14ac:dyDescent="0.3">
      <c r="A45" s="19" t="s">
        <v>118</v>
      </c>
      <c r="B45" s="91">
        <v>-354.06271320999997</v>
      </c>
      <c r="C45" s="91">
        <v>-256.5544761808473</v>
      </c>
      <c r="D45" s="91">
        <v>-455.8166125801061</v>
      </c>
      <c r="E45" s="91">
        <v>-276.72337082072681</v>
      </c>
    </row>
    <row r="46" spans="1:5" x14ac:dyDescent="0.3">
      <c r="A46" s="39" t="s">
        <v>119</v>
      </c>
      <c r="B46" s="96">
        <v>537.82540432000008</v>
      </c>
      <c r="C46" s="96">
        <v>629.45247696589718</v>
      </c>
      <c r="D46" s="96">
        <v>964.55974318565211</v>
      </c>
      <c r="E46" s="96">
        <v>796.0757227857855</v>
      </c>
    </row>
    <row r="47" spans="1:5" x14ac:dyDescent="0.3">
      <c r="A47" s="19" t="s">
        <v>120</v>
      </c>
      <c r="B47" s="91">
        <v>-49.718532659999994</v>
      </c>
      <c r="C47" s="91">
        <v>-174.96386933663192</v>
      </c>
      <c r="D47" s="91">
        <v>-102.1533825813917</v>
      </c>
      <c r="E47" s="91">
        <v>-458.00687349454046</v>
      </c>
    </row>
    <row r="48" spans="1:5" x14ac:dyDescent="0.3">
      <c r="A48" s="19" t="s">
        <v>121</v>
      </c>
      <c r="B48" s="91">
        <v>0</v>
      </c>
      <c r="C48" s="91">
        <v>23.665804415315698</v>
      </c>
      <c r="D48" s="91">
        <v>8.7507338731890005</v>
      </c>
      <c r="E48" s="91">
        <v>10.767141915431498</v>
      </c>
    </row>
    <row r="49" spans="1:5" x14ac:dyDescent="0.3">
      <c r="A49" s="42" t="s">
        <v>191</v>
      </c>
      <c r="B49" s="95">
        <v>488.10687166000008</v>
      </c>
      <c r="C49" s="95">
        <v>478.15441204458102</v>
      </c>
      <c r="D49" s="95">
        <v>871.15709447744928</v>
      </c>
      <c r="E49" s="95">
        <v>348.83599120667645</v>
      </c>
    </row>
    <row r="50" spans="1:5" x14ac:dyDescent="0.3">
      <c r="A50" s="217" t="s">
        <v>218</v>
      </c>
      <c r="B50" s="181">
        <v>-86.680681005899999</v>
      </c>
      <c r="C50" s="181">
        <v>-118.7681788220671</v>
      </c>
      <c r="D50" s="181">
        <v>-229.47510337897961</v>
      </c>
      <c r="E50" s="181">
        <v>44.988908826682497</v>
      </c>
    </row>
    <row r="51" spans="1:5" x14ac:dyDescent="0.3">
      <c r="A51" s="39" t="s">
        <v>219</v>
      </c>
      <c r="B51" s="95">
        <v>401.42619065410003</v>
      </c>
      <c r="C51" s="95">
        <v>359.38623322251391</v>
      </c>
      <c r="D51" s="95">
        <v>641.68199109846967</v>
      </c>
      <c r="E51" s="95">
        <v>393.82490003335897</v>
      </c>
    </row>
    <row r="52" spans="1:5" ht="14.15" customHeight="1" x14ac:dyDescent="0.3">
      <c r="A52" s="42" t="s">
        <v>220</v>
      </c>
      <c r="B52" s="95">
        <v>0</v>
      </c>
      <c r="C52" s="95">
        <v>0</v>
      </c>
      <c r="D52" s="95">
        <v>0</v>
      </c>
      <c r="E52" s="95">
        <v>0</v>
      </c>
    </row>
    <row r="53" spans="1:5" x14ac:dyDescent="0.3">
      <c r="A53" s="217" t="s">
        <v>126</v>
      </c>
      <c r="B53" s="181">
        <v>-0.85015751484299995</v>
      </c>
      <c r="C53" s="181">
        <v>-11.134372946675999</v>
      </c>
      <c r="D53" s="181">
        <v>-1.2070311973400001</v>
      </c>
      <c r="E53" s="181">
        <v>-183.93509727732641</v>
      </c>
    </row>
    <row r="54" spans="1:5" x14ac:dyDescent="0.3">
      <c r="A54" s="39" t="s">
        <v>127</v>
      </c>
      <c r="B54" s="95">
        <v>400.57603313925705</v>
      </c>
      <c r="C54" s="95">
        <v>348.25186027583788</v>
      </c>
      <c r="D54" s="95">
        <v>640.47495990112964</v>
      </c>
      <c r="E54" s="95">
        <v>209.88980275603257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2:G54"/>
  <sheetViews>
    <sheetView showGridLines="0" zoomScale="70" zoomScaleNormal="70" workbookViewId="0"/>
  </sheetViews>
  <sheetFormatPr baseColWidth="10" defaultColWidth="11.453125" defaultRowHeight="13" x14ac:dyDescent="0.3"/>
  <cols>
    <col min="1" max="1" width="42.1796875" style="1" bestFit="1" customWidth="1"/>
    <col min="2" max="2" width="15.54296875" style="1" bestFit="1" customWidth="1"/>
    <col min="3" max="3" width="15.453125" style="1" bestFit="1" customWidth="1"/>
    <col min="4" max="4" width="11.453125" style="1"/>
    <col min="5" max="5" width="15.453125" style="1" bestFit="1" customWidth="1"/>
    <col min="6" max="7" width="15.453125" style="1" customWidth="1"/>
    <col min="8" max="16384" width="11.453125" style="1"/>
  </cols>
  <sheetData>
    <row r="2" spans="1:7" ht="12.75" customHeight="1" x14ac:dyDescent="0.3"/>
    <row r="3" spans="1:7" ht="12.75" customHeight="1" x14ac:dyDescent="0.35">
      <c r="A3" s="48"/>
      <c r="B3" s="48"/>
      <c r="C3" s="48"/>
      <c r="D3" s="48"/>
      <c r="E3" s="48"/>
    </row>
    <row r="4" spans="1:7" ht="12.75" customHeight="1" x14ac:dyDescent="0.35">
      <c r="A4" s="48"/>
      <c r="B4" s="48"/>
      <c r="C4" s="48"/>
      <c r="D4" s="48"/>
      <c r="E4" s="48"/>
    </row>
    <row r="5" spans="1:7" ht="14.5" x14ac:dyDescent="0.35">
      <c r="A5" s="48"/>
      <c r="B5" s="167" t="s">
        <v>117</v>
      </c>
      <c r="C5" s="48"/>
      <c r="D5" s="48"/>
      <c r="E5" s="48"/>
      <c r="F5" s="43"/>
    </row>
    <row r="6" spans="1:7" ht="14.5" x14ac:dyDescent="0.35">
      <c r="A6" s="48"/>
      <c r="B6" s="48"/>
      <c r="C6" s="48" t="str">
        <f>+'Balance Sheet'!A6</f>
        <v>June 2026</v>
      </c>
      <c r="D6" s="48"/>
      <c r="E6" s="48"/>
      <c r="F6" s="43"/>
    </row>
    <row r="7" spans="1:7" ht="14.5" x14ac:dyDescent="0.35">
      <c r="A7" s="43"/>
      <c r="B7" s="45"/>
      <c r="C7" s="44" t="s">
        <v>13</v>
      </c>
      <c r="D7" s="43"/>
      <c r="E7" s="43"/>
      <c r="F7" s="43"/>
    </row>
    <row r="8" spans="1:7" x14ac:dyDescent="0.3">
      <c r="B8" s="7"/>
      <c r="C8" s="7"/>
      <c r="G8" s="55" t="s">
        <v>15</v>
      </c>
    </row>
    <row r="9" spans="1:7" x14ac:dyDescent="0.3">
      <c r="A9" s="51" t="str">
        <f>+'Reported by Country'!A9</f>
        <v>June 2026</v>
      </c>
      <c r="B9" s="53" t="s">
        <v>101</v>
      </c>
      <c r="C9" s="53" t="s">
        <v>102</v>
      </c>
      <c r="D9" s="53" t="s">
        <v>103</v>
      </c>
      <c r="E9" s="53" t="s">
        <v>20</v>
      </c>
      <c r="F9" s="53" t="s">
        <v>104</v>
      </c>
      <c r="G9" s="53" t="s">
        <v>105</v>
      </c>
    </row>
    <row r="10" spans="1:7" x14ac:dyDescent="0.3">
      <c r="A10" s="19" t="s">
        <v>108</v>
      </c>
      <c r="B10" s="91">
        <v>7318.9859879506739</v>
      </c>
      <c r="C10" s="91">
        <v>2631.2341875821212</v>
      </c>
      <c r="D10" s="91">
        <v>806.007074941832</v>
      </c>
      <c r="E10" s="91">
        <v>17.179393932122</v>
      </c>
      <c r="F10" s="91">
        <v>227.1881738217275</v>
      </c>
      <c r="G10" s="91">
        <v>1233.1352339958703</v>
      </c>
    </row>
    <row r="11" spans="1:7" x14ac:dyDescent="0.3">
      <c r="A11" s="19" t="s">
        <v>109</v>
      </c>
      <c r="B11" s="91">
        <v>-4093.5176306999997</v>
      </c>
      <c r="C11" s="91">
        <v>-1262.133087837994</v>
      </c>
      <c r="D11" s="91">
        <v>-131.2278654109351</v>
      </c>
      <c r="E11" s="91">
        <v>-1.7141000000000001E-8</v>
      </c>
      <c r="F11" s="91">
        <v>-114.04143930236719</v>
      </c>
      <c r="G11" s="91">
        <v>-681.99849842462208</v>
      </c>
    </row>
    <row r="12" spans="1:7" x14ac:dyDescent="0.3">
      <c r="A12" s="39" t="s">
        <v>110</v>
      </c>
      <c r="B12" s="96">
        <v>3225.4683572506733</v>
      </c>
      <c r="C12" s="96">
        <v>1369.1010997441276</v>
      </c>
      <c r="D12" s="96">
        <v>674.77920953089676</v>
      </c>
      <c r="E12" s="96">
        <v>17.179393914980999</v>
      </c>
      <c r="F12" s="96">
        <v>113.14673451936031</v>
      </c>
      <c r="G12" s="96">
        <v>551.1367355712481</v>
      </c>
    </row>
    <row r="13" spans="1:7" x14ac:dyDescent="0.3">
      <c r="A13" s="19" t="s">
        <v>111</v>
      </c>
      <c r="B13" s="91">
        <v>-513.42336270809153</v>
      </c>
      <c r="C13" s="91">
        <v>-383.804011687144</v>
      </c>
      <c r="D13" s="91">
        <v>-167.55199023129961</v>
      </c>
      <c r="E13" s="91">
        <v>0.29724048200430003</v>
      </c>
      <c r="F13" s="91">
        <v>-2.7075590415809003</v>
      </c>
      <c r="G13" s="91">
        <v>-191.10777215231479</v>
      </c>
    </row>
    <row r="14" spans="1:7" x14ac:dyDescent="0.3">
      <c r="A14" s="19" t="s">
        <v>112</v>
      </c>
      <c r="B14" s="91">
        <v>-232.88960862180028</v>
      </c>
      <c r="C14" s="91">
        <v>-101.82219827804779</v>
      </c>
      <c r="D14" s="91">
        <v>-120.14952035858541</v>
      </c>
      <c r="E14" s="91">
        <v>9.999999999999999E-14</v>
      </c>
      <c r="F14" s="91">
        <v>-15.6742467945238</v>
      </c>
      <c r="G14" s="91">
        <v>-62.724012625550003</v>
      </c>
    </row>
    <row r="15" spans="1:7" x14ac:dyDescent="0.3">
      <c r="A15" s="19" t="s">
        <v>113</v>
      </c>
      <c r="B15" s="91">
        <v>36.047736486199994</v>
      </c>
      <c r="C15" s="91">
        <v>20.449933000622401</v>
      </c>
      <c r="D15" s="91">
        <v>20.989682217888198</v>
      </c>
      <c r="E15" s="91">
        <v>9.999999999999999E-14</v>
      </c>
      <c r="F15" s="91">
        <v>0.57390393783740001</v>
      </c>
      <c r="G15" s="91">
        <v>24.0778227141159</v>
      </c>
    </row>
    <row r="16" spans="1:7" x14ac:dyDescent="0.3">
      <c r="A16" s="19" t="s">
        <v>114</v>
      </c>
      <c r="B16" s="91">
        <v>-454.90837149872453</v>
      </c>
      <c r="C16" s="91">
        <v>-397.90036578225516</v>
      </c>
      <c r="D16" s="91">
        <v>-120.69854252206729</v>
      </c>
      <c r="E16" s="91">
        <v>0</v>
      </c>
      <c r="F16" s="91">
        <v>-22.988958663088297</v>
      </c>
      <c r="G16" s="91">
        <v>-149.12863596340031</v>
      </c>
    </row>
    <row r="17" spans="1:7" x14ac:dyDescent="0.3">
      <c r="A17" s="19" t="s">
        <v>115</v>
      </c>
      <c r="B17" s="91">
        <v>138.32688092623343</v>
      </c>
      <c r="C17" s="91">
        <v>95.468619372536608</v>
      </c>
      <c r="D17" s="91">
        <v>52.306390431464905</v>
      </c>
      <c r="E17" s="91">
        <v>0.29724048200409997</v>
      </c>
      <c r="F17" s="91">
        <v>35.381742478193793</v>
      </c>
      <c r="G17" s="91">
        <v>-3.3329462774804002</v>
      </c>
    </row>
    <row r="18" spans="1:7" x14ac:dyDescent="0.3">
      <c r="A18" s="19" t="s">
        <v>116</v>
      </c>
      <c r="B18" s="91">
        <v>-722.82650214334296</v>
      </c>
      <c r="C18" s="91">
        <v>-93.604845162628692</v>
      </c>
      <c r="D18" s="91">
        <v>-57.780044027578398</v>
      </c>
      <c r="E18" s="91">
        <v>2.9999999999999998E-13</v>
      </c>
      <c r="F18" s="91">
        <v>-0.53625779773069993</v>
      </c>
      <c r="G18" s="91">
        <v>-23.240309294612199</v>
      </c>
    </row>
    <row r="19" spans="1:7" x14ac:dyDescent="0.3">
      <c r="A19" s="39" t="s">
        <v>9</v>
      </c>
      <c r="B19" s="96">
        <v>1989.2184923992388</v>
      </c>
      <c r="C19" s="96">
        <v>891.69224289435476</v>
      </c>
      <c r="D19" s="96">
        <v>449.44717527201874</v>
      </c>
      <c r="E19" s="96">
        <v>17.476634396985602</v>
      </c>
      <c r="F19" s="96">
        <v>109.9029176800487</v>
      </c>
      <c r="G19" s="96">
        <v>336.78865412432111</v>
      </c>
    </row>
    <row r="20" spans="1:7" x14ac:dyDescent="0.3">
      <c r="A20" s="19" t="s">
        <v>118</v>
      </c>
      <c r="B20" s="91">
        <v>-541.69460070110711</v>
      </c>
      <c r="C20" s="91">
        <v>-277.94407709596408</v>
      </c>
      <c r="D20" s="91">
        <v>-231.6964269486075</v>
      </c>
      <c r="E20" s="91">
        <v>-5.9999999999999997E-13</v>
      </c>
      <c r="F20" s="91">
        <v>-35.5494593742484</v>
      </c>
      <c r="G20" s="91">
        <v>-196.50080789892309</v>
      </c>
    </row>
    <row r="21" spans="1:7" x14ac:dyDescent="0.3">
      <c r="A21" s="39" t="s">
        <v>119</v>
      </c>
      <c r="B21" s="96">
        <v>1447.5238916981316</v>
      </c>
      <c r="C21" s="96">
        <v>613.74816579839069</v>
      </c>
      <c r="D21" s="96">
        <v>217.75074832341127</v>
      </c>
      <c r="E21" s="96">
        <v>17.476634396985002</v>
      </c>
      <c r="F21" s="96">
        <v>74.353458305800302</v>
      </c>
      <c r="G21" s="96">
        <v>140.287846225398</v>
      </c>
    </row>
    <row r="22" spans="1:7" x14ac:dyDescent="0.3">
      <c r="A22" s="19" t="s">
        <v>120</v>
      </c>
      <c r="B22" s="91">
        <v>-89.910904635036275</v>
      </c>
      <c r="C22" s="91">
        <v>14.985121112929191</v>
      </c>
      <c r="D22" s="91">
        <v>-51.9323420071184</v>
      </c>
      <c r="E22" s="91">
        <v>2.5711699999999993E-8</v>
      </c>
      <c r="F22" s="91">
        <v>-8.1652033142508991</v>
      </c>
      <c r="G22" s="91">
        <v>-137.53881351827141</v>
      </c>
    </row>
    <row r="23" spans="1:7" x14ac:dyDescent="0.3">
      <c r="A23" s="19" t="s">
        <v>121</v>
      </c>
      <c r="B23" s="91">
        <v>3.1827478087337</v>
      </c>
      <c r="C23" s="91">
        <v>-7.2614322596648995</v>
      </c>
      <c r="D23" s="91">
        <v>38.336697294361599</v>
      </c>
      <c r="E23" s="91">
        <v>-0.36942220012000143</v>
      </c>
      <c r="F23" s="91">
        <v>-2.1307359762088001</v>
      </c>
      <c r="G23" s="91">
        <v>0.79325762733789995</v>
      </c>
    </row>
    <row r="24" spans="1:7" x14ac:dyDescent="0.3">
      <c r="A24" s="42" t="s">
        <v>122</v>
      </c>
      <c r="B24" s="95">
        <v>1360.7957348718292</v>
      </c>
      <c r="C24" s="95">
        <v>621.47185465165501</v>
      </c>
      <c r="D24" s="95">
        <v>204.15510361065446</v>
      </c>
      <c r="E24" s="95">
        <v>17.107212222576702</v>
      </c>
      <c r="F24" s="96">
        <v>64.057519015340603</v>
      </c>
      <c r="G24" s="96">
        <v>3.5422903344645094</v>
      </c>
    </row>
    <row r="25" spans="1:7" x14ac:dyDescent="0.3">
      <c r="A25" s="217" t="s">
        <v>123</v>
      </c>
      <c r="B25" s="181">
        <v>-332.63686778364803</v>
      </c>
      <c r="C25" s="181">
        <v>-157.73276278151729</v>
      </c>
      <c r="D25" s="181">
        <v>-20.632123109560002</v>
      </c>
      <c r="E25" s="181">
        <v>-1.1141899999999999E-8</v>
      </c>
      <c r="F25" s="91">
        <v>-2.8537454756498</v>
      </c>
      <c r="G25" s="91">
        <v>-11.207618442005399</v>
      </c>
    </row>
    <row r="26" spans="1:7" x14ac:dyDescent="0.3">
      <c r="A26" s="39" t="s">
        <v>124</v>
      </c>
      <c r="B26" s="95">
        <v>1028.1588670881813</v>
      </c>
      <c r="C26" s="95">
        <v>463.73909187013766</v>
      </c>
      <c r="D26" s="95">
        <v>183.52298050109448</v>
      </c>
      <c r="E26" s="95">
        <v>17.107212211434803</v>
      </c>
      <c r="F26" s="96">
        <v>61.2037735396908</v>
      </c>
      <c r="G26" s="96">
        <v>-7.6653281075408906</v>
      </c>
    </row>
    <row r="27" spans="1:7" ht="16" customHeight="1" x14ac:dyDescent="0.3">
      <c r="A27" s="39" t="s">
        <v>125</v>
      </c>
      <c r="B27" s="95">
        <v>0</v>
      </c>
      <c r="C27" s="95">
        <v>0</v>
      </c>
      <c r="D27" s="95">
        <v>0</v>
      </c>
      <c r="E27" s="95">
        <v>10.923739049489201</v>
      </c>
      <c r="F27" s="95">
        <v>0</v>
      </c>
      <c r="G27" s="95">
        <v>0</v>
      </c>
    </row>
    <row r="28" spans="1:7" x14ac:dyDescent="0.3">
      <c r="A28" s="218" t="s">
        <v>126</v>
      </c>
      <c r="B28" s="219">
        <v>0.76836124914289994</v>
      </c>
      <c r="C28" s="219">
        <v>-47.554365422650505</v>
      </c>
      <c r="D28" s="219">
        <v>0</v>
      </c>
      <c r="E28" s="219">
        <v>-6.8306546307014999</v>
      </c>
      <c r="F28" s="133">
        <v>-1.2617027175104001</v>
      </c>
      <c r="G28" s="133">
        <v>-22.0691314684688</v>
      </c>
    </row>
    <row r="29" spans="1:7" x14ac:dyDescent="0.3">
      <c r="A29" s="39" t="s">
        <v>127</v>
      </c>
      <c r="B29" s="95">
        <v>1028.9272283373241</v>
      </c>
      <c r="C29" s="95">
        <v>416.18472644748715</v>
      </c>
      <c r="D29" s="95">
        <v>183.52298050109448</v>
      </c>
      <c r="E29" s="95">
        <v>21.200296630222507</v>
      </c>
      <c r="F29" s="95">
        <v>59.942070822180398</v>
      </c>
      <c r="G29" s="95">
        <v>-29.734459576009691</v>
      </c>
    </row>
    <row r="30" spans="1:7" x14ac:dyDescent="0.3">
      <c r="A30" s="25"/>
      <c r="B30" s="220"/>
      <c r="C30" s="182"/>
    </row>
    <row r="31" spans="1:7" x14ac:dyDescent="0.3">
      <c r="A31" s="25"/>
      <c r="B31" s="220"/>
      <c r="C31" s="182"/>
    </row>
    <row r="32" spans="1:7" x14ac:dyDescent="0.3">
      <c r="A32" s="25"/>
      <c r="B32" s="220"/>
      <c r="C32" s="182"/>
    </row>
    <row r="33" spans="1:7" x14ac:dyDescent="0.3">
      <c r="B33" s="7"/>
      <c r="G33" s="55" t="s">
        <v>15</v>
      </c>
    </row>
    <row r="34" spans="1:7" x14ac:dyDescent="0.3">
      <c r="A34" s="51" t="str">
        <f>+'Reported by Country'!A24</f>
        <v>June  2025</v>
      </c>
      <c r="B34" s="53" t="s">
        <v>101</v>
      </c>
      <c r="C34" s="53" t="s">
        <v>102</v>
      </c>
      <c r="D34" s="53" t="s">
        <v>103</v>
      </c>
      <c r="E34" s="53" t="s">
        <v>20</v>
      </c>
      <c r="F34" s="53" t="s">
        <v>104</v>
      </c>
      <c r="G34" s="53" t="s">
        <v>105</v>
      </c>
    </row>
    <row r="35" spans="1:7" x14ac:dyDescent="0.3">
      <c r="A35" s="19" t="s">
        <v>108</v>
      </c>
      <c r="B35" s="91">
        <v>7323.4975843116554</v>
      </c>
      <c r="C35" s="91">
        <v>2773.9474505477515</v>
      </c>
      <c r="D35" s="91">
        <v>794.97141773627857</v>
      </c>
      <c r="E35" s="91">
        <v>3.4267987660440005</v>
      </c>
      <c r="F35" s="91">
        <v>219.4352758260865</v>
      </c>
      <c r="G35" s="91">
        <v>1338.117129671228</v>
      </c>
    </row>
    <row r="36" spans="1:7" x14ac:dyDescent="0.3">
      <c r="A36" s="19" t="s">
        <v>109</v>
      </c>
      <c r="B36" s="91">
        <v>-4043.2359118700001</v>
      </c>
      <c r="C36" s="91">
        <v>-1390.4278312735664</v>
      </c>
      <c r="D36" s="91">
        <v>-107.2713911841938</v>
      </c>
      <c r="E36" s="91">
        <v>-3.6724900000000001E-8</v>
      </c>
      <c r="F36" s="91">
        <v>-87.71597408933971</v>
      </c>
      <c r="G36" s="91">
        <v>-770.16237784731095</v>
      </c>
    </row>
    <row r="37" spans="1:7" x14ac:dyDescent="0.3">
      <c r="A37" s="39" t="s">
        <v>110</v>
      </c>
      <c r="B37" s="96">
        <v>3280.2616724416557</v>
      </c>
      <c r="C37" s="96">
        <v>1383.5196192741851</v>
      </c>
      <c r="D37" s="96">
        <v>687.70002655208486</v>
      </c>
      <c r="E37" s="96">
        <v>3.4267987293191</v>
      </c>
      <c r="F37" s="96">
        <v>131.71930173674679</v>
      </c>
      <c r="G37" s="96">
        <v>567.95475182391715</v>
      </c>
    </row>
    <row r="38" spans="1:7" x14ac:dyDescent="0.3">
      <c r="A38" s="19" t="s">
        <v>111</v>
      </c>
      <c r="B38" s="91">
        <v>-542.29304536490542</v>
      </c>
      <c r="C38" s="91">
        <v>-410.20629193181861</v>
      </c>
      <c r="D38" s="91">
        <v>-164.0639959143565</v>
      </c>
      <c r="E38" s="91">
        <v>-1.0884543234348001</v>
      </c>
      <c r="F38" s="91">
        <v>-41.645324088151597</v>
      </c>
      <c r="G38" s="91">
        <v>-133.16065768876402</v>
      </c>
    </row>
    <row r="39" spans="1:7" x14ac:dyDescent="0.3">
      <c r="A39" s="19" t="s">
        <v>112</v>
      </c>
      <c r="B39" s="91">
        <v>-231.7207854497</v>
      </c>
      <c r="C39" s="91">
        <v>-103.53953508344109</v>
      </c>
      <c r="D39" s="91">
        <v>-126.60639818946289</v>
      </c>
      <c r="E39" s="91">
        <v>9.999999999999999E-14</v>
      </c>
      <c r="F39" s="91">
        <v>-17.156494775464601</v>
      </c>
      <c r="G39" s="91">
        <v>-61.775355244613294</v>
      </c>
    </row>
    <row r="40" spans="1:7" x14ac:dyDescent="0.3">
      <c r="A40" s="19" t="s">
        <v>113</v>
      </c>
      <c r="B40" s="91">
        <v>35.975578206099996</v>
      </c>
      <c r="C40" s="91">
        <v>26.283041512531003</v>
      </c>
      <c r="D40" s="91">
        <v>33.602477102040098</v>
      </c>
      <c r="E40" s="91">
        <v>0</v>
      </c>
      <c r="F40" s="91">
        <v>0.92601283144730007</v>
      </c>
      <c r="G40" s="91">
        <v>19.451137957268902</v>
      </c>
    </row>
    <row r="41" spans="1:7" x14ac:dyDescent="0.3">
      <c r="A41" s="19" t="s">
        <v>114</v>
      </c>
      <c r="B41" s="91">
        <v>-460.38578391369538</v>
      </c>
      <c r="C41" s="91">
        <v>-334.39084140190948</v>
      </c>
      <c r="D41" s="91">
        <v>-125.89087138030411</v>
      </c>
      <c r="E41" s="91">
        <v>-1.0884543234349999</v>
      </c>
      <c r="F41" s="91">
        <v>-24.608137886838101</v>
      </c>
      <c r="G41" s="91">
        <v>-131.4948819511018</v>
      </c>
    </row>
    <row r="42" spans="1:7" x14ac:dyDescent="0.3">
      <c r="A42" s="19" t="s">
        <v>115</v>
      </c>
      <c r="B42" s="91">
        <v>113.83794579239009</v>
      </c>
      <c r="C42" s="91">
        <v>1.441043041001</v>
      </c>
      <c r="D42" s="91">
        <v>54.830796553370405</v>
      </c>
      <c r="E42" s="91">
        <v>9.999999999999999E-14</v>
      </c>
      <c r="F42" s="91">
        <v>-0.80670425729619999</v>
      </c>
      <c r="G42" s="91">
        <v>40.658441549682195</v>
      </c>
    </row>
    <row r="43" spans="1:7" x14ac:dyDescent="0.3">
      <c r="A43" s="19" t="s">
        <v>116</v>
      </c>
      <c r="B43" s="91">
        <v>-777.66379214799008</v>
      </c>
      <c r="C43" s="91">
        <v>-151.20489935887517</v>
      </c>
      <c r="D43" s="91">
        <v>-57.377251143061692</v>
      </c>
      <c r="E43" s="91">
        <v>-1.9999999999999998E-13</v>
      </c>
      <c r="F43" s="91">
        <v>-0.49777799166150005</v>
      </c>
      <c r="G43" s="91">
        <v>-23.847935622876697</v>
      </c>
    </row>
    <row r="44" spans="1:7" x14ac:dyDescent="0.3">
      <c r="A44" s="39" t="s">
        <v>9</v>
      </c>
      <c r="B44" s="96">
        <v>1960.3048349287603</v>
      </c>
      <c r="C44" s="96">
        <v>822.1084279834912</v>
      </c>
      <c r="D44" s="96">
        <v>466.25877949466656</v>
      </c>
      <c r="E44" s="96">
        <v>2.3383444058840999</v>
      </c>
      <c r="F44" s="96">
        <v>89.576199656933696</v>
      </c>
      <c r="G44" s="96">
        <v>410.94615851227644</v>
      </c>
    </row>
    <row r="45" spans="1:7" x14ac:dyDescent="0.3">
      <c r="A45" s="19" t="s">
        <v>118</v>
      </c>
      <c r="B45" s="91">
        <v>-497.9049131689643</v>
      </c>
      <c r="C45" s="91">
        <v>-315.98309903533931</v>
      </c>
      <c r="D45" s="91">
        <v>-287.55004172863812</v>
      </c>
      <c r="E45" s="91">
        <v>-1.1999999999999999E-12</v>
      </c>
      <c r="F45" s="91">
        <v>-47.381131171730203</v>
      </c>
      <c r="G45" s="91">
        <v>-186.10189540613808</v>
      </c>
    </row>
    <row r="46" spans="1:7" x14ac:dyDescent="0.3">
      <c r="A46" s="39" t="s">
        <v>119</v>
      </c>
      <c r="B46" s="96">
        <v>1462.3999217597959</v>
      </c>
      <c r="C46" s="96">
        <v>506.12532894815189</v>
      </c>
      <c r="D46" s="96">
        <v>178.70873776602849</v>
      </c>
      <c r="E46" s="96">
        <v>2.3383444058828999</v>
      </c>
      <c r="F46" s="96">
        <v>42.1950684852035</v>
      </c>
      <c r="G46" s="96">
        <v>224.8442631061383</v>
      </c>
    </row>
    <row r="47" spans="1:7" x14ac:dyDescent="0.3">
      <c r="A47" s="19" t="s">
        <v>120</v>
      </c>
      <c r="B47" s="91">
        <v>-113.16453145007378</v>
      </c>
      <c r="C47" s="91">
        <v>-7.613018115640414</v>
      </c>
      <c r="D47" s="91">
        <v>-57.5933147689083</v>
      </c>
      <c r="E47" s="91">
        <v>0.63091015617300006</v>
      </c>
      <c r="F47" s="91">
        <v>-14.077130366488596</v>
      </c>
      <c r="G47" s="91">
        <v>-78.039040468458609</v>
      </c>
    </row>
    <row r="48" spans="1:7" x14ac:dyDescent="0.3">
      <c r="A48" s="19" t="s">
        <v>121</v>
      </c>
      <c r="B48" s="91">
        <v>1.2790934840065999</v>
      </c>
      <c r="C48" s="91">
        <v>6.4795506179200005E-2</v>
      </c>
      <c r="D48" s="91">
        <v>4.5494591389854993</v>
      </c>
      <c r="E48" s="91">
        <v>0</v>
      </c>
      <c r="F48" s="91">
        <v>0.68261993214960004</v>
      </c>
      <c r="G48" s="91">
        <v>-1.5000099011656001</v>
      </c>
    </row>
    <row r="49" spans="1:7" x14ac:dyDescent="0.3">
      <c r="A49" s="42" t="s">
        <v>122</v>
      </c>
      <c r="B49" s="95">
        <v>1350.5144837937287</v>
      </c>
      <c r="C49" s="95">
        <v>498.57710633869073</v>
      </c>
      <c r="D49" s="95">
        <v>125.66488213610569</v>
      </c>
      <c r="E49" s="95">
        <v>2.9692545620558999</v>
      </c>
      <c r="F49" s="96">
        <v>28.800558050864502</v>
      </c>
      <c r="G49" s="96">
        <v>145.30521273651408</v>
      </c>
    </row>
    <row r="50" spans="1:7" x14ac:dyDescent="0.3">
      <c r="A50" s="217" t="s">
        <v>123</v>
      </c>
      <c r="B50" s="181">
        <v>-332.80447804523408</v>
      </c>
      <c r="C50" s="181">
        <v>-163.48362154012671</v>
      </c>
      <c r="D50" s="181">
        <v>4.9855329718238997</v>
      </c>
      <c r="E50" s="181">
        <v>3.94789E-8</v>
      </c>
      <c r="F50" s="91">
        <v>-6.6511026020253006</v>
      </c>
      <c r="G50" s="91">
        <v>-50.198241750688297</v>
      </c>
    </row>
    <row r="51" spans="1:7" x14ac:dyDescent="0.3">
      <c r="A51" s="39" t="s">
        <v>124</v>
      </c>
      <c r="B51" s="95">
        <v>1017.7100057484947</v>
      </c>
      <c r="C51" s="95">
        <v>335.09348479856402</v>
      </c>
      <c r="D51" s="95">
        <v>130.65041510792958</v>
      </c>
      <c r="E51" s="95">
        <v>2.9692546015347996</v>
      </c>
      <c r="F51" s="96">
        <v>22.149455448839202</v>
      </c>
      <c r="G51" s="96">
        <v>95.106970985825782</v>
      </c>
    </row>
    <row r="52" spans="1:7" ht="11.15" customHeight="1" x14ac:dyDescent="0.3">
      <c r="A52" s="42" t="s">
        <v>125</v>
      </c>
      <c r="B52" s="95">
        <v>0</v>
      </c>
      <c r="C52" s="95">
        <v>0</v>
      </c>
      <c r="D52" s="95">
        <v>0</v>
      </c>
      <c r="E52" s="95">
        <v>148.20313914082141</v>
      </c>
      <c r="F52" s="95">
        <v>0</v>
      </c>
      <c r="G52" s="95">
        <v>0</v>
      </c>
    </row>
    <row r="53" spans="1:7" x14ac:dyDescent="0.3">
      <c r="A53" s="218" t="s">
        <v>126</v>
      </c>
      <c r="B53" s="219">
        <v>-4.6239597967993005</v>
      </c>
      <c r="C53" s="219">
        <v>-56.447634273411701</v>
      </c>
      <c r="D53" s="219">
        <v>0</v>
      </c>
      <c r="E53" s="219">
        <v>-7.3090556007398</v>
      </c>
      <c r="F53" s="133">
        <v>-10.258590973228699</v>
      </c>
      <c r="G53" s="133">
        <v>-41.738012746432702</v>
      </c>
    </row>
    <row r="54" spans="1:7" x14ac:dyDescent="0.3">
      <c r="A54" s="39" t="s">
        <v>127</v>
      </c>
      <c r="B54" s="95">
        <v>1013.0860459516954</v>
      </c>
      <c r="C54" s="95">
        <v>278.6458505251523</v>
      </c>
      <c r="D54" s="95">
        <v>130.65041510792958</v>
      </c>
      <c r="E54" s="95">
        <v>143.8633381416164</v>
      </c>
      <c r="F54" s="95">
        <v>11.890864475610503</v>
      </c>
      <c r="G54" s="95">
        <v>53.368958239393081</v>
      </c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D7B3-DAEE-4D3E-B230-7D6079A79E24}">
  <sheetPr>
    <tabColor rgb="FF0070C0"/>
  </sheetPr>
  <dimension ref="A5:G37"/>
  <sheetViews>
    <sheetView showGridLines="0" zoomScaleNormal="100" workbookViewId="0"/>
  </sheetViews>
  <sheetFormatPr baseColWidth="10" defaultColWidth="11.453125" defaultRowHeight="13" x14ac:dyDescent="0.3"/>
  <cols>
    <col min="1" max="1" width="35" style="1" bestFit="1" customWidth="1"/>
    <col min="2" max="2" width="11.453125" style="1"/>
    <col min="3" max="3" width="20.453125" style="1" customWidth="1"/>
    <col min="4" max="16384" width="11.453125" style="1"/>
  </cols>
  <sheetData>
    <row r="5" spans="1:7" ht="14.5" x14ac:dyDescent="0.35">
      <c r="B5" s="43"/>
      <c r="C5" s="166" t="s">
        <v>100</v>
      </c>
      <c r="D5" s="43"/>
    </row>
    <row r="6" spans="1:7" ht="14.5" x14ac:dyDescent="0.35">
      <c r="B6" s="43"/>
      <c r="C6" s="239" t="str">
        <f>+'Balance Sheet'!A6</f>
        <v>June 2026</v>
      </c>
      <c r="D6" s="43"/>
    </row>
    <row r="7" spans="1:7" ht="14.5" x14ac:dyDescent="0.35">
      <c r="B7" s="43"/>
      <c r="C7" s="44" t="s">
        <v>13</v>
      </c>
      <c r="D7" s="43"/>
    </row>
    <row r="8" spans="1:7" x14ac:dyDescent="0.3">
      <c r="G8" s="55" t="s">
        <v>15</v>
      </c>
    </row>
    <row r="9" spans="1:7" ht="14.25" customHeight="1" x14ac:dyDescent="0.3">
      <c r="A9" s="51" t="s">
        <v>107</v>
      </c>
      <c r="B9" s="58" t="s">
        <v>101</v>
      </c>
      <c r="C9" s="59" t="s">
        <v>102</v>
      </c>
      <c r="D9" s="58" t="s">
        <v>103</v>
      </c>
      <c r="E9" s="58" t="s">
        <v>20</v>
      </c>
      <c r="F9" s="58" t="s">
        <v>104</v>
      </c>
      <c r="G9" s="58" t="s">
        <v>105</v>
      </c>
    </row>
    <row r="10" spans="1:7" x14ac:dyDescent="0.3">
      <c r="A10" s="203" t="s">
        <v>108</v>
      </c>
      <c r="B10" s="91">
        <v>8413.1143641240615</v>
      </c>
      <c r="C10" s="204">
        <v>4017.727801952979</v>
      </c>
      <c r="D10" s="204">
        <v>4361.0981351621831</v>
      </c>
      <c r="E10" s="91">
        <v>17.179393932122</v>
      </c>
      <c r="F10" s="91">
        <v>4802.6451001532432</v>
      </c>
      <c r="G10" s="91">
        <v>1233.1159916958702</v>
      </c>
    </row>
    <row r="11" spans="1:7" x14ac:dyDescent="0.3">
      <c r="A11" s="203" t="s">
        <v>109</v>
      </c>
      <c r="B11" s="91">
        <v>-4052.645098857</v>
      </c>
      <c r="C11" s="204">
        <v>-1214.1066095372069</v>
      </c>
      <c r="D11" s="204">
        <v>-1524.4261373947852</v>
      </c>
      <c r="E11" s="91">
        <v>-1.7141000000000001E-8</v>
      </c>
      <c r="F11" s="91">
        <v>-3118.1387551768526</v>
      </c>
      <c r="G11" s="91">
        <v>-681.99849842462208</v>
      </c>
    </row>
    <row r="12" spans="1:7" x14ac:dyDescent="0.3">
      <c r="A12" s="54" t="s">
        <v>110</v>
      </c>
      <c r="B12" s="96">
        <v>4360.4692652670619</v>
      </c>
      <c r="C12" s="102">
        <v>2803.6211924157724</v>
      </c>
      <c r="D12" s="102">
        <v>2836.6719977673974</v>
      </c>
      <c r="E12" s="96">
        <v>17.179393914980999</v>
      </c>
      <c r="F12" s="96">
        <v>1684.5063449763907</v>
      </c>
      <c r="G12" s="96">
        <v>551.11749327124812</v>
      </c>
    </row>
    <row r="13" spans="1:7" x14ac:dyDescent="0.3">
      <c r="A13" s="203" t="s">
        <v>111</v>
      </c>
      <c r="B13" s="91">
        <v>-620.14198666647849</v>
      </c>
      <c r="C13" s="91">
        <v>-646.96106712267203</v>
      </c>
      <c r="D13" s="91">
        <v>-893.7442236108227</v>
      </c>
      <c r="E13" s="91">
        <v>-1.5768817379997</v>
      </c>
      <c r="F13" s="91">
        <v>-325.58298863593132</v>
      </c>
      <c r="G13" s="91">
        <v>-206.78350594831483</v>
      </c>
    </row>
    <row r="14" spans="1:7" x14ac:dyDescent="0.3">
      <c r="A14" s="203" t="s">
        <v>112</v>
      </c>
      <c r="B14" s="91">
        <v>-436.60294038080031</v>
      </c>
      <c r="C14" s="204">
        <v>-499.12953851395736</v>
      </c>
      <c r="D14" s="204">
        <v>-720.07864404981865</v>
      </c>
      <c r="E14" s="91">
        <v>9.999999999999999E-14</v>
      </c>
      <c r="F14" s="91">
        <v>-272.26967494647988</v>
      </c>
      <c r="G14" s="91">
        <v>-70.12903997555</v>
      </c>
    </row>
    <row r="15" spans="1:7" x14ac:dyDescent="0.3">
      <c r="A15" s="203" t="s">
        <v>113</v>
      </c>
      <c r="B15" s="91">
        <v>110.8588048822</v>
      </c>
      <c r="C15" s="204">
        <v>247.6135525326545</v>
      </c>
      <c r="D15" s="204">
        <v>219.9667757989466</v>
      </c>
      <c r="E15" s="91">
        <v>9.999999999999999E-14</v>
      </c>
      <c r="F15" s="91">
        <v>0.57390393783740001</v>
      </c>
      <c r="G15" s="91">
        <v>24.0778227141159</v>
      </c>
    </row>
    <row r="16" spans="1:7" x14ac:dyDescent="0.3">
      <c r="A16" s="203" t="s">
        <v>114</v>
      </c>
      <c r="B16" s="91">
        <v>-558.19962193526192</v>
      </c>
      <c r="C16" s="204">
        <v>-548.66946006828277</v>
      </c>
      <c r="D16" s="204">
        <v>-515.81158649832003</v>
      </c>
      <c r="E16" s="91">
        <v>-1.9172609016118001</v>
      </c>
      <c r="F16" s="91">
        <v>-260.41790307106612</v>
      </c>
      <c r="G16" s="91">
        <v>-142.8424004534003</v>
      </c>
    </row>
    <row r="17" spans="1:7" x14ac:dyDescent="0.3">
      <c r="A17" s="203" t="s">
        <v>115</v>
      </c>
      <c r="B17" s="91">
        <v>263.80177076738363</v>
      </c>
      <c r="C17" s="204">
        <v>153.2243789269136</v>
      </c>
      <c r="D17" s="204">
        <v>122.1792311383694</v>
      </c>
      <c r="E17" s="91">
        <v>0.34037916361190002</v>
      </c>
      <c r="F17" s="91">
        <v>206.53068544377729</v>
      </c>
      <c r="G17" s="91">
        <v>-17.889888233480399</v>
      </c>
    </row>
    <row r="18" spans="1:7" x14ac:dyDescent="0.3">
      <c r="A18" s="203" t="s">
        <v>116</v>
      </c>
      <c r="B18" s="91">
        <v>-772.15925852934311</v>
      </c>
      <c r="C18" s="204">
        <v>-189.31640969548869</v>
      </c>
      <c r="D18" s="204">
        <v>-503.55982911619759</v>
      </c>
      <c r="E18" s="91">
        <v>2.9999999999999998E-13</v>
      </c>
      <c r="F18" s="91">
        <v>-5.6335478021674001</v>
      </c>
      <c r="G18" s="91">
        <v>-22.618477824612199</v>
      </c>
    </row>
    <row r="19" spans="1:7" x14ac:dyDescent="0.3">
      <c r="A19" s="54" t="s">
        <v>9</v>
      </c>
      <c r="B19" s="102">
        <v>2968.1680200712408</v>
      </c>
      <c r="C19" s="102">
        <v>1967.3437155976117</v>
      </c>
      <c r="D19" s="102">
        <v>1439.3679450403777</v>
      </c>
      <c r="E19" s="102">
        <v>15.602512176981598</v>
      </c>
      <c r="F19" s="102">
        <v>1353.2898085382919</v>
      </c>
      <c r="G19" s="102">
        <v>321.71550949832113</v>
      </c>
    </row>
    <row r="20" spans="1:7" x14ac:dyDescent="0.3">
      <c r="B20" s="77"/>
      <c r="C20" s="77"/>
      <c r="D20" s="77"/>
      <c r="E20" s="77"/>
      <c r="F20" s="77"/>
      <c r="G20" s="77"/>
    </row>
    <row r="21" spans="1:7" x14ac:dyDescent="0.3">
      <c r="B21" s="77"/>
      <c r="C21" s="77"/>
      <c r="D21" s="77"/>
      <c r="E21" s="77"/>
      <c r="F21" s="77"/>
      <c r="G21" s="77"/>
    </row>
    <row r="22" spans="1:7" x14ac:dyDescent="0.3">
      <c r="B22" s="77"/>
      <c r="C22" s="77"/>
      <c r="D22" s="77"/>
      <c r="E22" s="77"/>
      <c r="F22" s="77"/>
      <c r="G22" s="77"/>
    </row>
    <row r="23" spans="1:7" x14ac:dyDescent="0.3">
      <c r="B23" s="77"/>
      <c r="C23" s="77"/>
      <c r="D23" s="77"/>
      <c r="E23" s="77"/>
      <c r="F23" s="77"/>
      <c r="G23" s="101" t="s">
        <v>15</v>
      </c>
    </row>
    <row r="24" spans="1:7" ht="14.25" customHeight="1" x14ac:dyDescent="0.3">
      <c r="A24" s="51" t="s">
        <v>106</v>
      </c>
      <c r="B24" s="96" t="s">
        <v>101</v>
      </c>
      <c r="C24" s="102" t="s">
        <v>102</v>
      </c>
      <c r="D24" s="96" t="s">
        <v>103</v>
      </c>
      <c r="E24" s="96" t="s">
        <v>20</v>
      </c>
      <c r="F24" s="96" t="s">
        <v>104</v>
      </c>
      <c r="G24" s="96" t="s">
        <v>105</v>
      </c>
    </row>
    <row r="25" spans="1:7" x14ac:dyDescent="0.3">
      <c r="A25" s="203" t="s">
        <v>108</v>
      </c>
      <c r="B25" s="91">
        <v>8329.3090897921211</v>
      </c>
      <c r="C25" s="204">
        <v>3930.1567438474622</v>
      </c>
      <c r="D25" s="204">
        <v>4724.3938983390681</v>
      </c>
      <c r="E25" s="91">
        <v>3.4267987660440005</v>
      </c>
      <c r="F25" s="91">
        <v>4248.609491405201</v>
      </c>
      <c r="G25" s="91">
        <v>1338.1115077512281</v>
      </c>
    </row>
    <row r="26" spans="1:7" x14ac:dyDescent="0.3">
      <c r="A26" s="203" t="s">
        <v>109</v>
      </c>
      <c r="B26" s="91">
        <v>-3993.6291326</v>
      </c>
      <c r="C26" s="204">
        <v>-1344.0196497960055</v>
      </c>
      <c r="D26" s="204">
        <v>-1430.2592355808958</v>
      </c>
      <c r="E26" s="91">
        <v>-3.6724900000000001E-8</v>
      </c>
      <c r="F26" s="91">
        <v>-2697.1382735818961</v>
      </c>
      <c r="G26" s="91">
        <v>-770.16320843731103</v>
      </c>
    </row>
    <row r="27" spans="1:7" x14ac:dyDescent="0.3">
      <c r="A27" s="54" t="s">
        <v>110</v>
      </c>
      <c r="B27" s="96">
        <v>4335.679957192121</v>
      </c>
      <c r="C27" s="102">
        <v>2586.1370940514566</v>
      </c>
      <c r="D27" s="102">
        <v>3294.1346627581725</v>
      </c>
      <c r="E27" s="96">
        <v>3.4267987293191005</v>
      </c>
      <c r="F27" s="96">
        <v>1551.4712178233049</v>
      </c>
      <c r="G27" s="96">
        <v>567.94829931391712</v>
      </c>
    </row>
    <row r="28" spans="1:7" x14ac:dyDescent="0.3">
      <c r="A28" s="203" t="s">
        <v>111</v>
      </c>
      <c r="B28" s="91">
        <v>-601.83114814536941</v>
      </c>
      <c r="C28" s="91">
        <v>-619.94184695079139</v>
      </c>
      <c r="D28" s="91">
        <v>-916.39108110688403</v>
      </c>
      <c r="E28" s="91">
        <v>-5.3725121100269995</v>
      </c>
      <c r="F28" s="91">
        <v>-408.05881819337128</v>
      </c>
      <c r="G28" s="91">
        <v>-135.9577940588581</v>
      </c>
    </row>
    <row r="29" spans="1:7" x14ac:dyDescent="0.3">
      <c r="A29" s="203" t="s">
        <v>112</v>
      </c>
      <c r="B29" s="91">
        <v>-426.86221320970003</v>
      </c>
      <c r="C29" s="204">
        <v>-430.44119527542222</v>
      </c>
      <c r="D29" s="204">
        <v>-675.07436824950719</v>
      </c>
      <c r="E29" s="91">
        <v>1.9999999999999998E-13</v>
      </c>
      <c r="F29" s="91">
        <v>-241.64915492714161</v>
      </c>
      <c r="G29" s="91">
        <v>-68.225802764613292</v>
      </c>
    </row>
    <row r="30" spans="1:7" x14ac:dyDescent="0.3">
      <c r="A30" s="203" t="s">
        <v>113</v>
      </c>
      <c r="B30" s="91">
        <v>103.34433676610001</v>
      </c>
      <c r="C30" s="204">
        <v>209.1855823411164</v>
      </c>
      <c r="D30" s="204">
        <v>237.6623442130776</v>
      </c>
      <c r="E30" s="91">
        <v>0</v>
      </c>
      <c r="F30" s="91">
        <v>0.92601283144730007</v>
      </c>
      <c r="G30" s="91">
        <v>19.451137957268902</v>
      </c>
    </row>
    <row r="31" spans="1:7" x14ac:dyDescent="0.3">
      <c r="A31" s="203" t="s">
        <v>114</v>
      </c>
      <c r="B31" s="91">
        <v>-551.34062226415949</v>
      </c>
      <c r="C31" s="204">
        <v>-482.652869176053</v>
      </c>
      <c r="D31" s="204">
        <v>-592.45171529958043</v>
      </c>
      <c r="E31" s="91">
        <v>-5.4083230687301995</v>
      </c>
      <c r="F31" s="91">
        <v>-240.50508502362459</v>
      </c>
      <c r="G31" s="91">
        <v>-127.84379180119591</v>
      </c>
    </row>
    <row r="32" spans="1:7" x14ac:dyDescent="0.3">
      <c r="A32" s="203" t="s">
        <v>115</v>
      </c>
      <c r="B32" s="91">
        <v>273.0273505623901</v>
      </c>
      <c r="C32" s="204">
        <v>83.966635159567403</v>
      </c>
      <c r="D32" s="204">
        <v>113.47265822912601</v>
      </c>
      <c r="E32" s="91">
        <v>3.5810958702999995E-2</v>
      </c>
      <c r="F32" s="91">
        <v>73.169408925947607</v>
      </c>
      <c r="G32" s="91">
        <v>40.660662549682201</v>
      </c>
    </row>
    <row r="33" spans="1:7" x14ac:dyDescent="0.3">
      <c r="A33" s="203" t="s">
        <v>116</v>
      </c>
      <c r="B33" s="91">
        <v>-821.46634726799016</v>
      </c>
      <c r="C33" s="204">
        <v>-237.2719373862567</v>
      </c>
      <c r="D33" s="204">
        <v>-491.1668871720006</v>
      </c>
      <c r="E33" s="91">
        <v>-9.999999999999999E-14</v>
      </c>
      <c r="F33" s="91">
        <v>-5.4292055270991995</v>
      </c>
      <c r="G33" s="91">
        <v>-24.4064284128767</v>
      </c>
    </row>
    <row r="34" spans="1:7" x14ac:dyDescent="0.3">
      <c r="A34" s="54" t="s">
        <v>9</v>
      </c>
      <c r="B34" s="102">
        <v>2912.3824617787614</v>
      </c>
      <c r="C34" s="102">
        <v>1728.9233097144086</v>
      </c>
      <c r="D34" s="102">
        <v>1886.5766944792879</v>
      </c>
      <c r="E34" s="102">
        <v>-1.9457133807079989</v>
      </c>
      <c r="F34" s="102">
        <v>1137.9831941028344</v>
      </c>
      <c r="G34" s="102">
        <v>407.5840768421823</v>
      </c>
    </row>
    <row r="36" spans="1:7" x14ac:dyDescent="0.3">
      <c r="A36" s="5"/>
    </row>
    <row r="37" spans="1:7" x14ac:dyDescent="0.3">
      <c r="B37" s="62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DD1C-8601-42C6-8D11-BB063E78E8CB}">
  <sheetPr>
    <tabColor rgb="FF0070C0"/>
  </sheetPr>
  <dimension ref="A2:H61"/>
  <sheetViews>
    <sheetView showGridLines="0" tabSelected="1" zoomScaleNormal="100" workbookViewId="0"/>
  </sheetViews>
  <sheetFormatPr baseColWidth="10" defaultColWidth="11.36328125" defaultRowHeight="12" x14ac:dyDescent="0.3"/>
  <cols>
    <col min="1" max="1" width="60.453125" style="110" customWidth="1"/>
    <col min="2" max="2" width="12" style="110" customWidth="1"/>
    <col min="3" max="3" width="2.6328125" style="110" customWidth="1"/>
    <col min="4" max="4" width="10" style="110" bestFit="1" customWidth="1"/>
    <col min="5" max="6" width="2.6328125" style="110" customWidth="1"/>
    <col min="7" max="12" width="11.36328125" style="110"/>
    <col min="13" max="13" width="10.08984375" style="110" customWidth="1"/>
    <col min="14" max="16384" width="11.36328125" style="110"/>
  </cols>
  <sheetData>
    <row r="2" spans="1:8" ht="12.75" customHeight="1" x14ac:dyDescent="0.3"/>
    <row r="3" spans="1:8" ht="12.75" customHeight="1" x14ac:dyDescent="0.3"/>
    <row r="4" spans="1:8" ht="12.75" customHeight="1" x14ac:dyDescent="0.3"/>
    <row r="5" spans="1:8" x14ac:dyDescent="0.3">
      <c r="A5" s="111" t="s">
        <v>164</v>
      </c>
      <c r="B5" s="112"/>
      <c r="D5" s="113"/>
    </row>
    <row r="6" spans="1:8" ht="13" x14ac:dyDescent="0.3">
      <c r="A6" s="238" t="s">
        <v>107</v>
      </c>
      <c r="B6" s="112"/>
      <c r="D6" s="113"/>
    </row>
    <row r="7" spans="1:8" x14ac:dyDescent="0.3">
      <c r="A7" s="114" t="s">
        <v>33</v>
      </c>
      <c r="B7" s="112"/>
      <c r="D7" s="113"/>
    </row>
    <row r="8" spans="1:8" x14ac:dyDescent="0.3">
      <c r="A8" s="115"/>
      <c r="B8" s="115"/>
      <c r="D8" s="116" t="s">
        <v>24</v>
      </c>
    </row>
    <row r="9" spans="1:8" ht="26" x14ac:dyDescent="0.3">
      <c r="A9" s="221"/>
      <c r="B9" s="206" t="s">
        <v>167</v>
      </c>
      <c r="C9" s="222"/>
      <c r="D9" s="206" t="s">
        <v>168</v>
      </c>
      <c r="E9" s="118"/>
      <c r="F9" s="118"/>
    </row>
    <row r="10" spans="1:8" ht="13" x14ac:dyDescent="0.3">
      <c r="A10" s="223" t="s">
        <v>108</v>
      </c>
      <c r="B10" s="224">
        <v>12017.57540680871</v>
      </c>
      <c r="C10" s="187"/>
      <c r="D10" s="225">
        <v>10451.513659410144</v>
      </c>
      <c r="E10" s="120"/>
      <c r="F10" s="120"/>
      <c r="G10" s="121"/>
      <c r="H10" s="121"/>
    </row>
    <row r="11" spans="1:8" ht="13" x14ac:dyDescent="0.3">
      <c r="A11" s="226" t="s">
        <v>109</v>
      </c>
      <c r="B11" s="227">
        <v>-5588.2399048993448</v>
      </c>
      <c r="C11" s="190"/>
      <c r="D11" s="228">
        <v>-4624.1720802855252</v>
      </c>
      <c r="E11" s="123"/>
      <c r="F11" s="123"/>
      <c r="G11" s="121"/>
    </row>
    <row r="12" spans="1:8" ht="13" x14ac:dyDescent="0.3">
      <c r="A12" s="39" t="s">
        <v>110</v>
      </c>
      <c r="B12" s="229">
        <v>6429.3355019093651</v>
      </c>
      <c r="C12" s="193"/>
      <c r="D12" s="230">
        <v>5827.3415791246171</v>
      </c>
      <c r="E12" s="125"/>
      <c r="F12" s="125"/>
      <c r="G12" s="121"/>
    </row>
    <row r="13" spans="1:8" ht="13" x14ac:dyDescent="0.3">
      <c r="A13" s="223" t="s">
        <v>111</v>
      </c>
      <c r="B13" s="187">
        <v>-1348.4101947457168</v>
      </c>
      <c r="C13" s="193"/>
      <c r="D13" s="231">
        <v>-1364.2874149441852</v>
      </c>
      <c r="E13" s="125"/>
      <c r="F13" s="125"/>
      <c r="G13" s="121"/>
    </row>
    <row r="14" spans="1:8" ht="13" x14ac:dyDescent="0.3">
      <c r="A14" s="226" t="s">
        <v>112</v>
      </c>
      <c r="B14" s="190">
        <v>-1040.7386043014942</v>
      </c>
      <c r="C14" s="193"/>
      <c r="D14" s="232">
        <v>-1058.4646990153021</v>
      </c>
      <c r="E14" s="125"/>
      <c r="F14" s="125"/>
      <c r="G14" s="121"/>
    </row>
    <row r="15" spans="1:8" ht="13" x14ac:dyDescent="0.3">
      <c r="A15" s="226" t="s">
        <v>113</v>
      </c>
      <c r="B15" s="190">
        <v>288.35700523213308</v>
      </c>
      <c r="C15" s="193"/>
      <c r="D15" s="190">
        <v>327.51732420796139</v>
      </c>
      <c r="E15" s="125"/>
      <c r="F15" s="125"/>
      <c r="G15" s="121"/>
    </row>
    <row r="16" spans="1:8" ht="13" x14ac:dyDescent="0.3">
      <c r="A16" s="226" t="s">
        <v>114</v>
      </c>
      <c r="B16" s="190">
        <v>-894.15458510852943</v>
      </c>
      <c r="C16" s="193"/>
      <c r="D16" s="232">
        <v>-977.19657083239701</v>
      </c>
      <c r="E16" s="125"/>
      <c r="F16" s="125"/>
      <c r="G16" s="121"/>
    </row>
    <row r="17" spans="1:7" ht="13" x14ac:dyDescent="0.3">
      <c r="A17" s="226" t="s">
        <v>115</v>
      </c>
      <c r="B17" s="190">
        <v>298.12598943217392</v>
      </c>
      <c r="C17" s="193"/>
      <c r="D17" s="190">
        <v>343.85653069555281</v>
      </c>
      <c r="E17" s="125"/>
      <c r="F17" s="125"/>
      <c r="G17" s="121"/>
    </row>
    <row r="18" spans="1:7" ht="13" x14ac:dyDescent="0.3">
      <c r="A18" s="223" t="s">
        <v>116</v>
      </c>
      <c r="B18" s="187">
        <v>-1013.7904391328219</v>
      </c>
      <c r="C18" s="193"/>
      <c r="D18" s="231">
        <v>-480.15892169938013</v>
      </c>
      <c r="E18" s="125"/>
      <c r="F18" s="125"/>
      <c r="G18" s="121"/>
    </row>
    <row r="19" spans="1:7" ht="13" x14ac:dyDescent="0.3">
      <c r="A19" s="39" t="s">
        <v>9</v>
      </c>
      <c r="B19" s="229">
        <v>4067.1348680308265</v>
      </c>
      <c r="C19" s="193"/>
      <c r="D19" s="230">
        <v>3982.8952424810559</v>
      </c>
      <c r="E19" s="125"/>
      <c r="F19" s="125"/>
      <c r="G19" s="121"/>
    </row>
    <row r="20" spans="1:7" ht="13" x14ac:dyDescent="0.3">
      <c r="A20" s="226" t="s">
        <v>118</v>
      </c>
      <c r="B20" s="190">
        <v>-1475.7073882906207</v>
      </c>
      <c r="C20" s="193"/>
      <c r="D20" s="232">
        <v>-1348.6866932785219</v>
      </c>
      <c r="E20" s="125"/>
      <c r="F20" s="125"/>
      <c r="G20" s="121"/>
    </row>
    <row r="21" spans="1:7" ht="13" x14ac:dyDescent="0.3">
      <c r="A21" s="39" t="s">
        <v>16</v>
      </c>
      <c r="B21" s="229">
        <v>2591.4274797402059</v>
      </c>
      <c r="C21" s="193"/>
      <c r="D21" s="230">
        <v>2634.2085492025326</v>
      </c>
      <c r="E21" s="125"/>
      <c r="F21" s="125"/>
      <c r="G21" s="121"/>
    </row>
    <row r="22" spans="1:7" ht="13" x14ac:dyDescent="0.3">
      <c r="A22" s="226" t="s">
        <v>139</v>
      </c>
      <c r="B22" s="190">
        <v>-1175.3827093659888</v>
      </c>
      <c r="C22" s="199"/>
      <c r="D22" s="232">
        <v>-1092.2662892562457</v>
      </c>
      <c r="E22" s="125"/>
      <c r="F22" s="125"/>
      <c r="G22" s="121"/>
    </row>
    <row r="23" spans="1:7" ht="13" x14ac:dyDescent="0.3">
      <c r="A23" s="226" t="s">
        <v>140</v>
      </c>
      <c r="B23" s="190">
        <v>678.78979039669002</v>
      </c>
      <c r="C23" s="199"/>
      <c r="D23" s="232">
        <v>475.66290749207474</v>
      </c>
      <c r="E23" s="125"/>
      <c r="F23" s="125"/>
      <c r="G23" s="121"/>
    </row>
    <row r="24" spans="1:7" ht="13" x14ac:dyDescent="0.3">
      <c r="A24" s="223" t="s">
        <v>149</v>
      </c>
      <c r="B24" s="224">
        <v>-496.59291896929881</v>
      </c>
      <c r="C24" s="193"/>
      <c r="D24" s="225">
        <v>-616.60338176417099</v>
      </c>
      <c r="E24" s="125"/>
      <c r="F24" s="125"/>
      <c r="G24" s="121"/>
    </row>
    <row r="25" spans="1:7" ht="13" x14ac:dyDescent="0.3">
      <c r="A25" s="233" t="s">
        <v>187</v>
      </c>
      <c r="B25" s="224">
        <v>31.799639914886399</v>
      </c>
      <c r="C25" s="193"/>
      <c r="D25" s="225">
        <v>23.018642605855405</v>
      </c>
      <c r="E25" s="223"/>
      <c r="F25" s="125"/>
      <c r="G25" s="121"/>
    </row>
    <row r="26" spans="1:7" ht="13" x14ac:dyDescent="0.3">
      <c r="A26" s="39" t="s">
        <v>122</v>
      </c>
      <c r="B26" s="229">
        <v>2126.6342007957933</v>
      </c>
      <c r="C26" s="193"/>
      <c r="D26" s="230">
        <v>2040.6238099342168</v>
      </c>
      <c r="E26" s="125"/>
      <c r="F26" s="125"/>
      <c r="G26" s="121"/>
    </row>
    <row r="27" spans="1:7" ht="13" x14ac:dyDescent="0.3">
      <c r="A27" s="226" t="s">
        <v>123</v>
      </c>
      <c r="B27" s="227">
        <v>-334.9662790179683</v>
      </c>
      <c r="C27" s="193"/>
      <c r="D27" s="228">
        <v>-425.43516219341609</v>
      </c>
      <c r="E27" s="125"/>
      <c r="F27" s="125"/>
      <c r="G27" s="121"/>
    </row>
    <row r="28" spans="1:7" ht="13" x14ac:dyDescent="0.3">
      <c r="A28" s="39" t="s">
        <v>166</v>
      </c>
      <c r="B28" s="229">
        <v>1727.7200773734075</v>
      </c>
      <c r="C28" s="193"/>
      <c r="D28" s="230">
        <v>1679.1364921452196</v>
      </c>
      <c r="E28" s="125"/>
      <c r="F28" s="125"/>
      <c r="G28" s="121"/>
    </row>
    <row r="29" spans="1:7" ht="13" x14ac:dyDescent="0.3">
      <c r="A29" s="39" t="s">
        <v>165</v>
      </c>
      <c r="B29" s="229">
        <v>-16.393178899315387</v>
      </c>
      <c r="C29" s="193"/>
      <c r="D29" s="230">
        <v>1044.4196564114202</v>
      </c>
      <c r="E29" s="125"/>
      <c r="F29" s="125"/>
      <c r="G29" s="121"/>
    </row>
    <row r="30" spans="1:7" ht="13" x14ac:dyDescent="0.3">
      <c r="A30" s="1" t="s">
        <v>126</v>
      </c>
      <c r="B30" s="60">
        <v>-63.947844404417495</v>
      </c>
      <c r="C30" s="193"/>
      <c r="D30" s="60">
        <v>-34.560077725923492</v>
      </c>
      <c r="E30" s="125"/>
      <c r="F30" s="125"/>
    </row>
    <row r="31" spans="1:7" ht="13" x14ac:dyDescent="0.3">
      <c r="A31" s="39" t="s">
        <v>127</v>
      </c>
      <c r="B31" s="229">
        <v>1711.3268984740921</v>
      </c>
      <c r="C31" s="193"/>
      <c r="D31" s="230">
        <v>2625.0482264262987</v>
      </c>
      <c r="E31" s="125"/>
      <c r="F31" s="125"/>
    </row>
    <row r="32" spans="1:7" x14ac:dyDescent="0.3">
      <c r="C32" s="125"/>
      <c r="E32" s="125"/>
      <c r="F32" s="125"/>
    </row>
    <row r="33" spans="1:7" x14ac:dyDescent="0.3">
      <c r="C33" s="125"/>
      <c r="E33" s="125"/>
      <c r="F33" s="125"/>
    </row>
    <row r="34" spans="1:7" x14ac:dyDescent="0.3">
      <c r="C34" s="125"/>
      <c r="E34" s="125"/>
      <c r="F34" s="125"/>
    </row>
    <row r="35" spans="1:7" x14ac:dyDescent="0.3">
      <c r="C35" s="125"/>
      <c r="E35" s="125"/>
      <c r="F35" s="125"/>
    </row>
    <row r="36" spans="1:7" x14ac:dyDescent="0.3">
      <c r="C36" s="125"/>
      <c r="E36" s="125"/>
      <c r="F36" s="125"/>
    </row>
    <row r="37" spans="1:7" x14ac:dyDescent="0.3">
      <c r="C37" s="125"/>
      <c r="E37" s="125"/>
      <c r="F37" s="125"/>
    </row>
    <row r="38" spans="1:7" x14ac:dyDescent="0.3">
      <c r="C38" s="125"/>
      <c r="E38" s="125"/>
      <c r="F38" s="125"/>
    </row>
    <row r="39" spans="1:7" ht="24" x14ac:dyDescent="0.3">
      <c r="A39" s="127"/>
      <c r="B39" s="128" t="s">
        <v>25</v>
      </c>
      <c r="C39" s="125"/>
      <c r="D39" s="128" t="s">
        <v>26</v>
      </c>
      <c r="E39" s="125"/>
      <c r="F39" s="125"/>
    </row>
    <row r="40" spans="1:7" x14ac:dyDescent="0.3">
      <c r="A40" s="119" t="s">
        <v>1</v>
      </c>
      <c r="B40" s="134">
        <v>12582.926102338095</v>
      </c>
      <c r="C40" s="125"/>
      <c r="D40" s="134">
        <v>9517.5358136968844</v>
      </c>
      <c r="E40" s="125"/>
      <c r="F40" s="125"/>
    </row>
    <row r="41" spans="1:7" x14ac:dyDescent="0.3">
      <c r="A41" s="122" t="s">
        <v>2</v>
      </c>
      <c r="B41" s="136">
        <v>-5560.9271489473376</v>
      </c>
      <c r="C41" s="125"/>
      <c r="D41" s="136">
        <v>-4186.6199406173691</v>
      </c>
      <c r="E41" s="125"/>
      <c r="F41" s="125"/>
    </row>
    <row r="42" spans="1:7" x14ac:dyDescent="0.3">
      <c r="A42" s="124" t="s">
        <v>3</v>
      </c>
      <c r="B42" s="138">
        <v>7021.9989533907574</v>
      </c>
      <c r="C42" s="125"/>
      <c r="D42" s="138">
        <v>5330.9158730795116</v>
      </c>
      <c r="E42" s="125"/>
      <c r="F42" s="125"/>
      <c r="G42" s="121"/>
    </row>
    <row r="43" spans="1:7" x14ac:dyDescent="0.3">
      <c r="A43" s="119" t="s">
        <v>4</v>
      </c>
      <c r="B43" s="135">
        <v>-1431.4943623757406</v>
      </c>
      <c r="C43" s="125"/>
      <c r="D43" s="135">
        <v>-1312.5490623428334</v>
      </c>
      <c r="E43" s="125"/>
      <c r="F43" s="125"/>
    </row>
    <row r="44" spans="1:7" x14ac:dyDescent="0.3">
      <c r="A44" s="122" t="s">
        <v>5</v>
      </c>
      <c r="B44" s="137">
        <v>-1008.4838496491861</v>
      </c>
      <c r="C44" s="125"/>
      <c r="D44" s="137">
        <v>-947.28975135679502</v>
      </c>
      <c r="E44" s="125"/>
      <c r="F44" s="125"/>
    </row>
    <row r="45" spans="1:7" x14ac:dyDescent="0.3">
      <c r="A45" s="122" t="s">
        <v>6</v>
      </c>
      <c r="B45" s="137">
        <v>250.07794821204129</v>
      </c>
      <c r="C45" s="125"/>
      <c r="D45" s="137">
        <v>328.87353535265891</v>
      </c>
      <c r="E45" s="125"/>
      <c r="F45" s="125"/>
    </row>
    <row r="46" spans="1:7" x14ac:dyDescent="0.3">
      <c r="A46" s="122" t="s">
        <v>7</v>
      </c>
      <c r="B46" s="137">
        <v>-912.81978920069423</v>
      </c>
      <c r="C46" s="125"/>
      <c r="D46" s="137">
        <v>-911.4877659255169</v>
      </c>
      <c r="E46" s="125"/>
      <c r="F46" s="125"/>
    </row>
    <row r="47" spans="1:7" x14ac:dyDescent="0.3">
      <c r="A47" s="122" t="s">
        <v>19</v>
      </c>
      <c r="B47" s="137">
        <v>239.73132826209806</v>
      </c>
      <c r="C47" s="125"/>
      <c r="D47" s="137">
        <v>217.35491958682033</v>
      </c>
      <c r="E47" s="125"/>
      <c r="F47" s="125"/>
    </row>
    <row r="48" spans="1:7" x14ac:dyDescent="0.3">
      <c r="A48" s="119" t="s">
        <v>8</v>
      </c>
      <c r="B48" s="135">
        <v>-1087.2933830972736</v>
      </c>
      <c r="C48" s="125"/>
      <c r="D48" s="135">
        <v>-495.12954303193851</v>
      </c>
      <c r="E48" s="125"/>
      <c r="F48" s="125"/>
    </row>
    <row r="49" spans="1:7" x14ac:dyDescent="0.3">
      <c r="A49" s="124" t="s">
        <v>9</v>
      </c>
      <c r="B49" s="138">
        <v>4503.2112079177423</v>
      </c>
      <c r="C49" s="125"/>
      <c r="D49" s="138">
        <v>3523.2372677047415</v>
      </c>
      <c r="E49" s="125"/>
      <c r="F49" s="125"/>
      <c r="G49" s="121"/>
    </row>
    <row r="50" spans="1:7" x14ac:dyDescent="0.3">
      <c r="A50" s="122" t="s">
        <v>10</v>
      </c>
      <c r="B50" s="137">
        <v>-1358.0339644213839</v>
      </c>
      <c r="C50" s="125"/>
      <c r="D50" s="137">
        <v>-1407.4060237075958</v>
      </c>
      <c r="E50" s="125"/>
      <c r="F50" s="125"/>
    </row>
    <row r="51" spans="1:7" x14ac:dyDescent="0.3">
      <c r="A51" s="124" t="s">
        <v>16</v>
      </c>
      <c r="B51" s="138">
        <v>3145.1772434963586</v>
      </c>
      <c r="C51" s="125"/>
      <c r="D51" s="138">
        <v>2115.8312439971451</v>
      </c>
      <c r="E51" s="125"/>
      <c r="F51" s="125"/>
      <c r="G51" s="121"/>
    </row>
    <row r="52" spans="1:7" x14ac:dyDescent="0.3">
      <c r="A52" s="122" t="s">
        <v>27</v>
      </c>
      <c r="B52" s="137">
        <v>-1102.0501397966195</v>
      </c>
      <c r="C52" s="126"/>
      <c r="D52" s="137">
        <v>-976.7969777225594</v>
      </c>
      <c r="E52" s="125"/>
      <c r="F52" s="125"/>
    </row>
    <row r="53" spans="1:7" x14ac:dyDescent="0.3">
      <c r="A53" s="122" t="s">
        <v>28</v>
      </c>
      <c r="B53" s="137">
        <v>598.95750305905403</v>
      </c>
      <c r="C53" s="126"/>
      <c r="D53" s="137">
        <v>874.72742824713123</v>
      </c>
      <c r="E53" s="125"/>
      <c r="F53" s="125"/>
    </row>
    <row r="54" spans="1:7" x14ac:dyDescent="0.3">
      <c r="A54" s="119" t="s">
        <v>11</v>
      </c>
      <c r="B54" s="134">
        <v>-503.0926367375655</v>
      </c>
      <c r="C54" s="125"/>
      <c r="D54" s="134">
        <v>-102.06954947542818</v>
      </c>
      <c r="E54" s="125"/>
      <c r="F54" s="125"/>
    </row>
    <row r="55" spans="1:7" x14ac:dyDescent="0.3">
      <c r="A55" s="129" t="s">
        <v>29</v>
      </c>
      <c r="B55" s="134">
        <v>35.8508325103328</v>
      </c>
      <c r="C55" s="125"/>
      <c r="D55" s="134">
        <v>12.587148600383323</v>
      </c>
      <c r="E55" s="125"/>
      <c r="F55" s="125"/>
    </row>
    <row r="56" spans="1:7" x14ac:dyDescent="0.3">
      <c r="A56" s="124" t="s">
        <v>17</v>
      </c>
      <c r="B56" s="138">
        <v>2677.9354392691262</v>
      </c>
      <c r="C56" s="125"/>
      <c r="D56" s="138">
        <v>2026.3488431220999</v>
      </c>
      <c r="E56" s="125"/>
      <c r="F56" s="125"/>
      <c r="G56" s="121"/>
    </row>
    <row r="57" spans="1:7" x14ac:dyDescent="0.3">
      <c r="A57" s="122" t="s">
        <v>12</v>
      </c>
      <c r="B57" s="136">
        <v>-624.3270694169064</v>
      </c>
      <c r="C57" s="125"/>
      <c r="D57" s="136">
        <v>-353.59633489510372</v>
      </c>
      <c r="E57" s="125"/>
      <c r="F57" s="125"/>
    </row>
    <row r="58" spans="1:7" x14ac:dyDescent="0.3">
      <c r="A58" s="124" t="s">
        <v>30</v>
      </c>
      <c r="B58" s="138">
        <v>2053.6083698522198</v>
      </c>
      <c r="C58" s="125"/>
      <c r="D58" s="138">
        <v>1672.7525082269963</v>
      </c>
      <c r="E58" s="125"/>
      <c r="F58" s="125"/>
    </row>
    <row r="59" spans="1:7" x14ac:dyDescent="0.3">
      <c r="A59" s="124" t="s">
        <v>31</v>
      </c>
      <c r="B59" s="138">
        <v>77.579175323983051</v>
      </c>
      <c r="C59" s="125"/>
      <c r="D59" s="138">
        <v>60.529146390425936</v>
      </c>
      <c r="E59" s="125"/>
      <c r="F59" s="125"/>
      <c r="G59" s="121"/>
    </row>
    <row r="60" spans="1:7" x14ac:dyDescent="0.3">
      <c r="A60" s="110" t="s">
        <v>18</v>
      </c>
      <c r="B60" s="139">
        <v>-126.92453923589609</v>
      </c>
      <c r="C60" s="125"/>
      <c r="D60" s="139">
        <v>-175.31083706123167</v>
      </c>
      <c r="E60" s="125"/>
      <c r="F60" s="125"/>
    </row>
    <row r="61" spans="1:7" x14ac:dyDescent="0.3">
      <c r="A61" s="124" t="s">
        <v>21</v>
      </c>
      <c r="B61" s="138">
        <v>2004.2630059403068</v>
      </c>
      <c r="C61" s="125"/>
      <c r="D61" s="138">
        <v>1557.9708175561905</v>
      </c>
      <c r="E61" s="125"/>
      <c r="F61" s="125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AEB5-E567-43A2-96D7-78DB3C4D2FA7}">
  <sheetPr>
    <tabColor rgb="FF00A443"/>
  </sheetPr>
  <dimension ref="A5:D31"/>
  <sheetViews>
    <sheetView showGridLines="0" workbookViewId="0"/>
  </sheetViews>
  <sheetFormatPr baseColWidth="10" defaultColWidth="8.81640625" defaultRowHeight="12.5" x14ac:dyDescent="0.25"/>
  <cols>
    <col min="1" max="1" width="52.81640625" bestFit="1" customWidth="1"/>
    <col min="2" max="4" width="17.1796875" customWidth="1"/>
  </cols>
  <sheetData>
    <row r="5" spans="1:4" ht="14.5" x14ac:dyDescent="0.35">
      <c r="B5" s="45" t="s">
        <v>153</v>
      </c>
    </row>
    <row r="6" spans="1:4" ht="14.5" x14ac:dyDescent="0.35">
      <c r="B6" s="83" t="s">
        <v>107</v>
      </c>
    </row>
    <row r="7" spans="1:4" ht="14.5" x14ac:dyDescent="0.35">
      <c r="B7" s="50" t="s">
        <v>33</v>
      </c>
    </row>
    <row r="8" spans="1:4" ht="13" x14ac:dyDescent="0.3">
      <c r="D8" s="55" t="s">
        <v>99</v>
      </c>
    </row>
    <row r="9" spans="1:4" ht="13" x14ac:dyDescent="0.3">
      <c r="A9" s="1"/>
      <c r="B9" s="37" t="s">
        <v>107</v>
      </c>
      <c r="C9" s="37" t="s">
        <v>128</v>
      </c>
      <c r="D9" s="38" t="s">
        <v>0</v>
      </c>
    </row>
    <row r="10" spans="1:4" ht="13" x14ac:dyDescent="0.25">
      <c r="A10" s="168" t="s">
        <v>146</v>
      </c>
      <c r="B10" s="170">
        <v>22469.089066218854</v>
      </c>
      <c r="C10" s="170">
        <v>21570.929017149934</v>
      </c>
      <c r="D10" s="171">
        <v>4.1637522813914929</v>
      </c>
    </row>
    <row r="11" spans="1:4" ht="13" x14ac:dyDescent="0.25">
      <c r="A11" s="169" t="s">
        <v>147</v>
      </c>
      <c r="B11" s="172">
        <v>-10212.41198518487</v>
      </c>
      <c r="C11" s="172">
        <v>-9747.5470895647068</v>
      </c>
      <c r="D11" s="173">
        <v>4.769044882253783</v>
      </c>
    </row>
    <row r="12" spans="1:4" ht="13" x14ac:dyDescent="0.25">
      <c r="A12" s="78" t="s">
        <v>110</v>
      </c>
      <c r="B12" s="174">
        <v>12256.677081033982</v>
      </c>
      <c r="C12" s="174">
        <v>11823.381927585226</v>
      </c>
      <c r="D12" s="175">
        <v>3.6647310904998522</v>
      </c>
    </row>
    <row r="13" spans="1:4" ht="13" x14ac:dyDescent="0.25">
      <c r="A13" s="168" t="s">
        <v>111</v>
      </c>
      <c r="B13" s="170">
        <v>-2712.697609689902</v>
      </c>
      <c r="C13" s="170">
        <v>-2744.043424718574</v>
      </c>
      <c r="D13" s="171">
        <v>-1.1423221202079461</v>
      </c>
    </row>
    <row r="14" spans="1:4" ht="13" x14ac:dyDescent="0.25">
      <c r="A14" s="169" t="s">
        <v>112</v>
      </c>
      <c r="B14" s="172">
        <v>-2099.2033033167963</v>
      </c>
      <c r="C14" s="172">
        <v>-1955.7736010059812</v>
      </c>
      <c r="D14" s="173">
        <v>7.3336557072372788</v>
      </c>
    </row>
    <row r="15" spans="1:4" ht="13" x14ac:dyDescent="0.25">
      <c r="A15" s="169" t="s">
        <v>188</v>
      </c>
      <c r="B15" s="172">
        <v>615.87432944009447</v>
      </c>
      <c r="C15" s="172">
        <v>578.9514835647002</v>
      </c>
      <c r="D15" s="173">
        <v>6.3775371380092496</v>
      </c>
    </row>
    <row r="16" spans="1:4" ht="13" x14ac:dyDescent="0.25">
      <c r="A16" s="169" t="s">
        <v>114</v>
      </c>
      <c r="B16" s="172">
        <v>-1871.3511559409264</v>
      </c>
      <c r="C16" s="172">
        <v>-1824.3075551262111</v>
      </c>
      <c r="D16" s="173">
        <v>2.5787099703953533</v>
      </c>
    </row>
    <row r="17" spans="1:4" ht="13" x14ac:dyDescent="0.25">
      <c r="A17" s="169" t="s">
        <v>190</v>
      </c>
      <c r="B17" s="172">
        <v>641.98252012772673</v>
      </c>
      <c r="C17" s="172">
        <v>457.08624784891839</v>
      </c>
      <c r="D17" s="173">
        <v>40.451068731326714</v>
      </c>
    </row>
    <row r="18" spans="1:4" ht="13" x14ac:dyDescent="0.25">
      <c r="A18" s="168" t="s">
        <v>116</v>
      </c>
      <c r="B18" s="170">
        <v>-1493.949360832202</v>
      </c>
      <c r="C18" s="170">
        <v>-1582.4229261292121</v>
      </c>
      <c r="D18" s="171">
        <v>-5.5910189264905643</v>
      </c>
    </row>
    <row r="19" spans="1:4" ht="13" x14ac:dyDescent="0.25">
      <c r="A19" s="78" t="s">
        <v>9</v>
      </c>
      <c r="B19" s="174">
        <v>8050.0301105118824</v>
      </c>
      <c r="C19" s="174">
        <v>7496.9155767374396</v>
      </c>
      <c r="D19" s="175">
        <v>7.3778946569803994</v>
      </c>
    </row>
    <row r="20" spans="1:4" ht="13" x14ac:dyDescent="0.25">
      <c r="A20" s="169" t="s">
        <v>148</v>
      </c>
      <c r="B20" s="172">
        <v>-2824.3940815691426</v>
      </c>
      <c r="C20" s="172">
        <v>-2765.4399881289796</v>
      </c>
      <c r="D20" s="173">
        <v>2.1318160471111756</v>
      </c>
    </row>
    <row r="21" spans="1:4" ht="13" x14ac:dyDescent="0.25">
      <c r="A21" s="78" t="s">
        <v>119</v>
      </c>
      <c r="B21" s="174">
        <v>5225.6360289427384</v>
      </c>
      <c r="C21" s="174">
        <v>4731.4755886084595</v>
      </c>
      <c r="D21" s="175">
        <v>10.444108419876958</v>
      </c>
    </row>
    <row r="22" spans="1:4" ht="13" x14ac:dyDescent="0.25">
      <c r="A22" s="169" t="s">
        <v>139</v>
      </c>
      <c r="B22" s="172">
        <v>-2267.6489986222346</v>
      </c>
      <c r="C22" s="172">
        <v>-2078.8471175191789</v>
      </c>
      <c r="D22" s="173">
        <v>9.0820474248421394</v>
      </c>
    </row>
    <row r="23" spans="1:4" ht="13" x14ac:dyDescent="0.25">
      <c r="A23" s="169" t="s">
        <v>140</v>
      </c>
      <c r="B23" s="172">
        <v>1154.4526978887648</v>
      </c>
      <c r="C23" s="172">
        <v>1473.6849313061853</v>
      </c>
      <c r="D23" s="173">
        <v>-21.662176672626511</v>
      </c>
    </row>
    <row r="24" spans="1:4" ht="13" x14ac:dyDescent="0.25">
      <c r="A24" s="20" t="s">
        <v>149</v>
      </c>
      <c r="B24" s="170">
        <v>-1113.1963007334698</v>
      </c>
      <c r="C24" s="170">
        <v>-605.16218621299367</v>
      </c>
      <c r="D24" s="171">
        <v>83.950075879603574</v>
      </c>
    </row>
    <row r="25" spans="1:4" ht="13" x14ac:dyDescent="0.25">
      <c r="A25" s="20" t="s">
        <v>187</v>
      </c>
      <c r="B25" s="170">
        <v>129.57233273210934</v>
      </c>
      <c r="C25" s="170">
        <v>186.54630282512511</v>
      </c>
      <c r="D25" s="171">
        <v>-30.541463020269621</v>
      </c>
    </row>
    <row r="26" spans="1:4" ht="13" x14ac:dyDescent="0.25">
      <c r="A26" s="78" t="s">
        <v>150</v>
      </c>
      <c r="B26" s="174">
        <v>4242.012060941378</v>
      </c>
      <c r="C26" s="174">
        <v>4312.8597052205914</v>
      </c>
      <c r="D26" s="175">
        <v>-1.6427069072860043</v>
      </c>
    </row>
    <row r="27" spans="1:4" ht="13" x14ac:dyDescent="0.25">
      <c r="A27" s="169" t="s">
        <v>151</v>
      </c>
      <c r="B27" s="172">
        <v>-760.40144121138439</v>
      </c>
      <c r="C27" s="172">
        <v>-837.59718610747348</v>
      </c>
      <c r="D27" s="173">
        <v>-9.2163328836904626</v>
      </c>
    </row>
    <row r="28" spans="1:4" ht="13" x14ac:dyDescent="0.25">
      <c r="A28" s="169" t="s">
        <v>154</v>
      </c>
      <c r="B28" s="172">
        <v>181.82706180720891</v>
      </c>
      <c r="C28" s="172">
        <v>134.98530893747005</v>
      </c>
      <c r="D28" s="173">
        <v>34.701371014706204</v>
      </c>
    </row>
    <row r="29" spans="1:4" ht="13" x14ac:dyDescent="0.25">
      <c r="A29" s="169" t="s">
        <v>126</v>
      </c>
      <c r="B29" s="172">
        <v>-98.507922130340987</v>
      </c>
      <c r="C29" s="172">
        <v>-302.23537629712774</v>
      </c>
      <c r="D29" s="173">
        <v>-67.406885541586036</v>
      </c>
    </row>
    <row r="30" spans="1:4" ht="13" x14ac:dyDescent="0.25">
      <c r="A30" s="78" t="s">
        <v>152</v>
      </c>
      <c r="B30" s="174">
        <v>3564.9297594068616</v>
      </c>
      <c r="C30" s="174">
        <v>3308.01245175346</v>
      </c>
      <c r="D30" s="175">
        <v>7.7665157371828775</v>
      </c>
    </row>
    <row r="31" spans="1:4" ht="13" x14ac:dyDescent="0.3">
      <c r="B31" s="1"/>
      <c r="C31" s="1"/>
      <c r="D3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84D2-3ACD-4142-8DAD-28DD55C99181}">
  <sheetPr>
    <tabColor rgb="FF00A443"/>
  </sheetPr>
  <dimension ref="A2:G51"/>
  <sheetViews>
    <sheetView showGridLines="0" zoomScale="85" zoomScaleNormal="85" workbookViewId="0"/>
  </sheetViews>
  <sheetFormatPr baseColWidth="10" defaultColWidth="11.453125" defaultRowHeight="13" x14ac:dyDescent="0.3"/>
  <cols>
    <col min="1" max="1" width="36.453125" style="1" bestFit="1" customWidth="1"/>
    <col min="2" max="2" width="12.453125" style="1" bestFit="1" customWidth="1"/>
    <col min="3" max="3" width="20" style="1" customWidth="1"/>
    <col min="4" max="4" width="11.453125" style="1" bestFit="1" customWidth="1"/>
    <col min="5" max="5" width="15.54296875" style="1" bestFit="1" customWidth="1"/>
    <col min="6" max="16384" width="11.453125" style="1"/>
  </cols>
  <sheetData>
    <row r="2" spans="1:6" ht="12.75" customHeight="1" x14ac:dyDescent="0.3"/>
    <row r="3" spans="1:6" ht="12.75" customHeight="1" x14ac:dyDescent="0.3"/>
    <row r="4" spans="1:6" ht="18.75" customHeight="1" x14ac:dyDescent="0.4">
      <c r="D4" s="11"/>
      <c r="E4" s="6"/>
    </row>
    <row r="5" spans="1:6" ht="18.75" customHeight="1" x14ac:dyDescent="0.35">
      <c r="A5" s="43"/>
      <c r="B5" s="43"/>
      <c r="C5" s="44" t="s">
        <v>185</v>
      </c>
      <c r="D5" s="45"/>
      <c r="E5" s="45"/>
      <c r="F5" s="43"/>
    </row>
    <row r="6" spans="1:6" ht="14.5" x14ac:dyDescent="0.35">
      <c r="A6" s="46" t="s">
        <v>14</v>
      </c>
      <c r="B6" s="43"/>
      <c r="C6" s="177" t="s">
        <v>107</v>
      </c>
      <c r="D6" s="44"/>
      <c r="E6" s="45"/>
      <c r="F6" s="43"/>
    </row>
    <row r="7" spans="1:6" ht="14.5" x14ac:dyDescent="0.35">
      <c r="A7" s="43"/>
      <c r="B7" s="45"/>
      <c r="C7" s="44" t="s">
        <v>135</v>
      </c>
      <c r="D7" s="45"/>
      <c r="E7" s="45"/>
      <c r="F7" s="43"/>
    </row>
    <row r="8" spans="1:6" ht="18" x14ac:dyDescent="0.4">
      <c r="A8" s="12"/>
      <c r="B8" s="13"/>
      <c r="C8" s="13"/>
      <c r="D8" s="13"/>
      <c r="E8" s="6"/>
    </row>
    <row r="9" spans="1:6" x14ac:dyDescent="0.3">
      <c r="A9" s="14"/>
      <c r="B9" s="15"/>
      <c r="C9" s="15"/>
      <c r="D9" s="15"/>
      <c r="E9" s="179" t="s">
        <v>99</v>
      </c>
    </row>
    <row r="10" spans="1:6" ht="34.4" customHeight="1" x14ac:dyDescent="0.3">
      <c r="A10" s="63" t="s">
        <v>186</v>
      </c>
      <c r="B10" s="40" t="s">
        <v>130</v>
      </c>
      <c r="C10" s="41" t="s">
        <v>131</v>
      </c>
      <c r="D10" s="41" t="s">
        <v>132</v>
      </c>
      <c r="E10" s="41" t="s">
        <v>133</v>
      </c>
    </row>
    <row r="11" spans="1:6" x14ac:dyDescent="0.3">
      <c r="A11" s="180" t="s">
        <v>108</v>
      </c>
      <c r="B11" s="181">
        <v>10782.27498969764</v>
      </c>
      <c r="C11" s="181">
        <v>11833.80836124865</v>
      </c>
      <c r="D11" s="181">
        <v>48.881705774551598</v>
      </c>
      <c r="E11" s="181">
        <v>-195.87599050199239</v>
      </c>
    </row>
    <row r="12" spans="1:6" x14ac:dyDescent="0.3">
      <c r="A12" s="184" t="s">
        <v>109</v>
      </c>
      <c r="B12" s="181">
        <v>-4463.8414941355859</v>
      </c>
      <c r="C12" s="181">
        <v>-5886.3184346929511</v>
      </c>
      <c r="D12" s="181">
        <v>-32.174234234707001</v>
      </c>
      <c r="E12" s="181">
        <v>169.92217787837481</v>
      </c>
    </row>
    <row r="13" spans="1:6" x14ac:dyDescent="0.3">
      <c r="A13" s="178" t="s">
        <v>110</v>
      </c>
      <c r="B13" s="95">
        <v>6318.4334955620552</v>
      </c>
      <c r="C13" s="95">
        <v>5947.4899265556987</v>
      </c>
      <c r="D13" s="95">
        <v>16.707471539844597</v>
      </c>
      <c r="E13" s="95">
        <v>-25.953812623615711</v>
      </c>
    </row>
    <row r="14" spans="1:6" x14ac:dyDescent="0.3">
      <c r="A14" s="185" t="s">
        <v>111</v>
      </c>
      <c r="B14" s="181">
        <v>-1513.0813791556338</v>
      </c>
      <c r="C14" s="181">
        <v>-1259.8022354291627</v>
      </c>
      <c r="D14" s="181">
        <v>-20.942578868275803</v>
      </c>
      <c r="E14" s="181">
        <v>81.128583763169928</v>
      </c>
    </row>
    <row r="15" spans="1:6" x14ac:dyDescent="0.3">
      <c r="A15" s="185" t="s">
        <v>112</v>
      </c>
      <c r="B15" s="181">
        <v>-1306.0396190017725</v>
      </c>
      <c r="C15" s="181">
        <v>-533.59649631759385</v>
      </c>
      <c r="D15" s="181">
        <v>-10.02539102519</v>
      </c>
      <c r="E15" s="181">
        <v>-249.54179697223981</v>
      </c>
    </row>
    <row r="16" spans="1:6" x14ac:dyDescent="0.3">
      <c r="A16" s="185" t="s">
        <v>194</v>
      </c>
      <c r="B16" s="181">
        <v>499.76745016171759</v>
      </c>
      <c r="C16" s="181">
        <v>106.41904012140401</v>
      </c>
      <c r="D16" s="91">
        <v>1.2235999999999999E-4</v>
      </c>
      <c r="E16" s="181">
        <v>9.6877167969728397</v>
      </c>
    </row>
    <row r="17" spans="1:7" x14ac:dyDescent="0.3">
      <c r="A17" s="185" t="s">
        <v>114</v>
      </c>
      <c r="B17" s="181">
        <v>-1069.4517557788656</v>
      </c>
      <c r="C17" s="181">
        <v>-1117.9016341777788</v>
      </c>
      <c r="D17" s="181">
        <v>-15.170505500045198</v>
      </c>
      <c r="E17" s="181">
        <v>331.17273951576362</v>
      </c>
    </row>
    <row r="18" spans="1:7" x14ac:dyDescent="0.3">
      <c r="A18" s="169" t="s">
        <v>193</v>
      </c>
      <c r="B18" s="181">
        <v>362.64254546328681</v>
      </c>
      <c r="C18" s="181">
        <v>285.2768549448059</v>
      </c>
      <c r="D18" s="181">
        <v>4.2531952969594</v>
      </c>
      <c r="E18" s="181">
        <v>-10.190075577325304</v>
      </c>
    </row>
    <row r="19" spans="1:7" x14ac:dyDescent="0.3">
      <c r="A19" s="185" t="s">
        <v>116</v>
      </c>
      <c r="B19" s="181">
        <v>-592.66925949787276</v>
      </c>
      <c r="C19" s="181">
        <v>-897.98636246898604</v>
      </c>
      <c r="D19" s="181">
        <v>-0.8261411443933</v>
      </c>
      <c r="E19" s="181">
        <v>-2.4675977209498412</v>
      </c>
    </row>
    <row r="20" spans="1:7" x14ac:dyDescent="0.3">
      <c r="A20" s="178" t="s">
        <v>9</v>
      </c>
      <c r="B20" s="95">
        <v>4212.6828569085492</v>
      </c>
      <c r="C20" s="95">
        <v>3789.7013286575493</v>
      </c>
      <c r="D20" s="95">
        <v>-5.0612484728244986</v>
      </c>
      <c r="E20" s="95">
        <v>52.70717341860739</v>
      </c>
    </row>
    <row r="21" spans="1:7" x14ac:dyDescent="0.3">
      <c r="A21" s="185" t="s">
        <v>118</v>
      </c>
      <c r="B21" s="181">
        <v>-1441.5355460238468</v>
      </c>
      <c r="C21" s="181">
        <v>-1282.0311249488509</v>
      </c>
      <c r="D21" s="181">
        <v>-7.6267122484854006</v>
      </c>
      <c r="E21" s="181">
        <v>-93.200698347959857</v>
      </c>
    </row>
    <row r="22" spans="1:7" x14ac:dyDescent="0.3">
      <c r="A22" s="178" t="s">
        <v>119</v>
      </c>
      <c r="B22" s="95">
        <v>2771.1473108847026</v>
      </c>
      <c r="C22" s="95">
        <v>2507.670203708698</v>
      </c>
      <c r="D22" s="95">
        <v>-12.687960721309901</v>
      </c>
      <c r="E22" s="95">
        <v>-40.493524929351516</v>
      </c>
    </row>
    <row r="23" spans="1:7" x14ac:dyDescent="0.3">
      <c r="A23" s="185" t="s">
        <v>120</v>
      </c>
      <c r="B23" s="181">
        <v>-997.79379676554163</v>
      </c>
      <c r="C23" s="181">
        <v>-272.28750624689155</v>
      </c>
      <c r="D23" s="181">
        <v>-0.21920090476940005</v>
      </c>
      <c r="E23" s="181">
        <v>157.10420318373292</v>
      </c>
    </row>
    <row r="24" spans="1:7" x14ac:dyDescent="0.3">
      <c r="A24" s="185" t="s">
        <v>121</v>
      </c>
      <c r="B24" s="181">
        <v>19.763542906401998</v>
      </c>
      <c r="C24" s="181">
        <v>109.60546856500102</v>
      </c>
      <c r="D24" s="181">
        <v>1.2367306481261999</v>
      </c>
      <c r="E24" s="181">
        <v>-1.0334093874198151</v>
      </c>
    </row>
    <row r="25" spans="1:7" x14ac:dyDescent="0.3">
      <c r="A25" s="178" t="s">
        <v>150</v>
      </c>
      <c r="B25" s="95">
        <v>1793.1170570255629</v>
      </c>
      <c r="C25" s="95">
        <v>2344.988166026807</v>
      </c>
      <c r="D25" s="95">
        <v>-11.670430977953103</v>
      </c>
      <c r="E25" s="95">
        <v>115.5772688669617</v>
      </c>
    </row>
    <row r="26" spans="1:7" x14ac:dyDescent="0.3">
      <c r="A26" s="185" t="s">
        <v>196</v>
      </c>
      <c r="B26" s="181">
        <v>-220.50575143903589</v>
      </c>
      <c r="C26" s="181">
        <v>-601.67786178116057</v>
      </c>
      <c r="D26" s="181">
        <v>3.2600300690121</v>
      </c>
      <c r="E26" s="181">
        <v>141.84128161666786</v>
      </c>
    </row>
    <row r="27" spans="1:7" x14ac:dyDescent="0.3">
      <c r="A27" s="178" t="s">
        <v>152</v>
      </c>
      <c r="B27" s="95">
        <v>1572.6113055865271</v>
      </c>
      <c r="C27" s="95">
        <v>1743.3103042456462</v>
      </c>
      <c r="D27" s="95">
        <v>-8.4104009089410035</v>
      </c>
      <c r="E27" s="95">
        <v>257.41855048362982</v>
      </c>
    </row>
    <row r="28" spans="1:7" x14ac:dyDescent="0.3">
      <c r="G28" s="60"/>
    </row>
    <row r="29" spans="1:7" x14ac:dyDescent="0.3">
      <c r="A29" s="25"/>
      <c r="G29" s="60"/>
    </row>
    <row r="30" spans="1:7" x14ac:dyDescent="0.3">
      <c r="C30" s="182"/>
      <c r="G30" s="60"/>
    </row>
    <row r="31" spans="1:7" x14ac:dyDescent="0.3">
      <c r="E31" s="179" t="s">
        <v>99</v>
      </c>
      <c r="G31" s="60"/>
    </row>
    <row r="32" spans="1:7" ht="39.65" customHeight="1" x14ac:dyDescent="0.3">
      <c r="A32" s="63" t="s">
        <v>128</v>
      </c>
      <c r="B32" s="40" t="s">
        <v>130</v>
      </c>
      <c r="C32" s="41" t="s">
        <v>131</v>
      </c>
      <c r="D32" s="41" t="s">
        <v>132</v>
      </c>
      <c r="E32" s="41" t="s">
        <v>133</v>
      </c>
      <c r="G32" s="60"/>
    </row>
    <row r="33" spans="1:5" x14ac:dyDescent="0.3">
      <c r="A33" s="180" t="s">
        <v>108</v>
      </c>
      <c r="B33" s="91">
        <v>9766.5422107972172</v>
      </c>
      <c r="C33" s="91">
        <v>11944.042762259061</v>
      </c>
      <c r="D33" s="91">
        <v>42.769014368362008</v>
      </c>
      <c r="E33" s="183">
        <v>-182.42497027470543</v>
      </c>
    </row>
    <row r="34" spans="1:5" x14ac:dyDescent="0.3">
      <c r="A34" s="184" t="s">
        <v>109</v>
      </c>
      <c r="B34" s="91">
        <v>-3995.5100334222984</v>
      </c>
      <c r="C34" s="91">
        <v>-5889.423840773039</v>
      </c>
      <c r="D34" s="91">
        <v>-22.143074442150002</v>
      </c>
      <c r="E34" s="183">
        <v>159.52985907278054</v>
      </c>
    </row>
    <row r="35" spans="1:5" x14ac:dyDescent="0.3">
      <c r="A35" s="178" t="s">
        <v>110</v>
      </c>
      <c r="B35" s="96">
        <v>5771.0321773749183</v>
      </c>
      <c r="C35" s="96">
        <v>6054.6189214860196</v>
      </c>
      <c r="D35" s="96">
        <v>20.625939926212002</v>
      </c>
      <c r="E35" s="96">
        <v>-22.895111201926785</v>
      </c>
    </row>
    <row r="36" spans="1:5" x14ac:dyDescent="0.3">
      <c r="A36" s="185" t="s">
        <v>111</v>
      </c>
      <c r="B36" s="91">
        <v>-1463.8683600599506</v>
      </c>
      <c r="C36" s="91">
        <v>-1292.4945202395425</v>
      </c>
      <c r="D36" s="91">
        <v>-12.046778965871999</v>
      </c>
      <c r="E36" s="91">
        <v>24.366234546790686</v>
      </c>
    </row>
    <row r="37" spans="1:5" x14ac:dyDescent="0.3">
      <c r="A37" s="185" t="s">
        <v>112</v>
      </c>
      <c r="B37" s="91">
        <v>-1140.6260015832456</v>
      </c>
      <c r="C37" s="91">
        <v>-540.79856874268171</v>
      </c>
      <c r="D37" s="91">
        <v>-8.3266955395971003</v>
      </c>
      <c r="E37" s="91">
        <v>-266.02233514045662</v>
      </c>
    </row>
    <row r="38" spans="1:5" x14ac:dyDescent="0.3">
      <c r="A38" s="185" t="s">
        <v>194</v>
      </c>
      <c r="B38" s="91">
        <v>453.29863689628604</v>
      </c>
      <c r="C38" s="91">
        <v>119.2084695129773</v>
      </c>
      <c r="D38" s="91">
        <v>0</v>
      </c>
      <c r="E38" s="91">
        <v>6.4443771554368503</v>
      </c>
    </row>
    <row r="39" spans="1:5" x14ac:dyDescent="0.3">
      <c r="A39" s="185" t="s">
        <v>114</v>
      </c>
      <c r="B39" s="91">
        <v>-1104.2334552400084</v>
      </c>
      <c r="C39" s="91">
        <v>-1041.1801579860071</v>
      </c>
      <c r="D39" s="91">
        <v>-3.7966478371139996</v>
      </c>
      <c r="E39" s="91">
        <v>324.90270593691861</v>
      </c>
    </row>
    <row r="40" spans="1:5" x14ac:dyDescent="0.3">
      <c r="A40" s="169" t="s">
        <v>193</v>
      </c>
      <c r="B40" s="91">
        <v>327.69245986701713</v>
      </c>
      <c r="C40" s="91">
        <v>170.27573697616899</v>
      </c>
      <c r="D40" s="91">
        <v>7.6564410839100011E-2</v>
      </c>
      <c r="E40" s="91">
        <v>-40.958513405106842</v>
      </c>
    </row>
    <row r="41" spans="1:5" x14ac:dyDescent="0.3">
      <c r="A41" s="185" t="s">
        <v>116</v>
      </c>
      <c r="B41" s="91">
        <v>-565.62619615099675</v>
      </c>
      <c r="C41" s="91">
        <v>-1010.5916562644654</v>
      </c>
      <c r="D41" s="91">
        <v>-0.90903006298879996</v>
      </c>
      <c r="E41" s="91">
        <v>-5.2960436507612991</v>
      </c>
    </row>
    <row r="42" spans="1:5" x14ac:dyDescent="0.3">
      <c r="A42" s="178" t="s">
        <v>9</v>
      </c>
      <c r="B42" s="96">
        <v>3741.53762116397</v>
      </c>
      <c r="C42" s="96">
        <v>3751.5327449820115</v>
      </c>
      <c r="D42" s="96">
        <v>7.6701308973512008</v>
      </c>
      <c r="E42" s="96">
        <v>-3.8249203058936727</v>
      </c>
    </row>
    <row r="43" spans="1:5" x14ac:dyDescent="0.3">
      <c r="A43" s="185" t="s">
        <v>118</v>
      </c>
      <c r="B43" s="91">
        <v>-1343.1571727916801</v>
      </c>
      <c r="C43" s="91">
        <v>-1333.4560558508113</v>
      </c>
      <c r="D43" s="91">
        <v>-5.8036744052850002</v>
      </c>
      <c r="E43" s="183">
        <v>-83.023085081202723</v>
      </c>
    </row>
    <row r="44" spans="1:5" x14ac:dyDescent="0.3">
      <c r="A44" s="178" t="s">
        <v>119</v>
      </c>
      <c r="B44" s="96">
        <v>2398.3804483722902</v>
      </c>
      <c r="C44" s="96">
        <v>2418.0766891312014</v>
      </c>
      <c r="D44" s="96">
        <v>1.8664564920661999</v>
      </c>
      <c r="E44" s="96">
        <v>-86.848005387097786</v>
      </c>
    </row>
    <row r="45" spans="1:5" x14ac:dyDescent="0.3">
      <c r="A45" s="185" t="s">
        <v>120</v>
      </c>
      <c r="B45" s="91">
        <v>-784.84265807256406</v>
      </c>
      <c r="C45" s="91">
        <v>-269.85612501339671</v>
      </c>
      <c r="D45" s="91">
        <v>5.5144403244614004</v>
      </c>
      <c r="E45" s="183">
        <v>444.02215654850568</v>
      </c>
    </row>
    <row r="46" spans="1:5" x14ac:dyDescent="0.3">
      <c r="A46" s="185" t="s">
        <v>121</v>
      </c>
      <c r="B46" s="91">
        <v>43.183680203936191</v>
      </c>
      <c r="C46" s="91">
        <v>153.2790973009767</v>
      </c>
      <c r="D46" s="91">
        <v>-8.2646404975604995</v>
      </c>
      <c r="E46" s="183">
        <v>-1.6518341822272695</v>
      </c>
    </row>
    <row r="47" spans="1:5" x14ac:dyDescent="0.3">
      <c r="A47" s="178" t="s">
        <v>150</v>
      </c>
      <c r="B47" s="96">
        <v>1656.7214705036617</v>
      </c>
      <c r="C47" s="96">
        <v>2301.4996614187817</v>
      </c>
      <c r="D47" s="96">
        <v>-0.88374368103290002</v>
      </c>
      <c r="E47" s="96">
        <v>355.52231697918103</v>
      </c>
    </row>
    <row r="48" spans="1:5" x14ac:dyDescent="0.3">
      <c r="A48" s="185" t="s">
        <v>196</v>
      </c>
      <c r="B48" s="91">
        <v>-311.75018617444289</v>
      </c>
      <c r="C48" s="91">
        <v>-668.89542048738372</v>
      </c>
      <c r="D48" s="91">
        <v>-2.9435893979748</v>
      </c>
      <c r="E48" s="183">
        <v>-21.258057407329726</v>
      </c>
    </row>
    <row r="49" spans="1:5" x14ac:dyDescent="0.3">
      <c r="A49" s="178" t="s">
        <v>152</v>
      </c>
      <c r="B49" s="96">
        <v>1344.9712843292191</v>
      </c>
      <c r="C49" s="96">
        <v>1632.6042409313977</v>
      </c>
      <c r="D49" s="96">
        <v>-3.8273330790076998</v>
      </c>
      <c r="E49" s="96">
        <v>334.26425957185126</v>
      </c>
    </row>
    <row r="50" spans="1:5" ht="9.65" customHeight="1" x14ac:dyDescent="0.3"/>
    <row r="51" spans="1:5" x14ac:dyDescent="0.3">
      <c r="A51" s="8"/>
    </row>
  </sheetData>
  <pageMargins left="0.7" right="0.7" top="0.75" bottom="0.75" header="0.3" footer="0.3"/>
  <pageSetup paperSize="9" scale="81" orientation="portrait" r:id="rId1"/>
  <headerFooter>
    <oddFooter>&amp;C&amp;1#&amp;"Calibri"&amp;12&amp;K008000Internal Use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1CC81-5A2D-48E1-9093-D1F6FFAE4CB6}">
  <sheetPr>
    <tabColor rgb="FF00A443"/>
  </sheetPr>
  <dimension ref="A2:G50"/>
  <sheetViews>
    <sheetView showGridLines="0" zoomScaleNormal="100" workbookViewId="0"/>
  </sheetViews>
  <sheetFormatPr baseColWidth="10" defaultColWidth="11.453125" defaultRowHeight="13" x14ac:dyDescent="0.3"/>
  <cols>
    <col min="1" max="1" width="33.453125" style="1" bestFit="1" customWidth="1"/>
    <col min="2" max="2" width="15.54296875" style="1" bestFit="1" customWidth="1"/>
    <col min="3" max="3" width="15.453125" style="1" bestFit="1" customWidth="1"/>
    <col min="4" max="4" width="15.453125" style="1" customWidth="1"/>
    <col min="5" max="16384" width="11.453125" style="1"/>
  </cols>
  <sheetData>
    <row r="2" spans="1:6" ht="12.75" customHeight="1" x14ac:dyDescent="0.3"/>
    <row r="3" spans="1:6" ht="12.75" customHeight="1" x14ac:dyDescent="0.3"/>
    <row r="4" spans="1:6" ht="12.75" customHeight="1" x14ac:dyDescent="0.3"/>
    <row r="5" spans="1:6" ht="14.5" x14ac:dyDescent="0.35">
      <c r="A5" s="43"/>
      <c r="B5" s="44" t="s">
        <v>163</v>
      </c>
      <c r="C5" s="43"/>
    </row>
    <row r="6" spans="1:6" ht="14.5" x14ac:dyDescent="0.35">
      <c r="A6" s="43"/>
      <c r="B6" s="82" t="s">
        <v>107</v>
      </c>
      <c r="C6" s="43"/>
    </row>
    <row r="7" spans="1:6" ht="14.5" x14ac:dyDescent="0.35">
      <c r="A7" s="43"/>
      <c r="B7" s="44" t="s">
        <v>33</v>
      </c>
      <c r="C7" s="43"/>
    </row>
    <row r="8" spans="1:6" x14ac:dyDescent="0.3">
      <c r="B8" s="7"/>
      <c r="E8" s="55" t="s">
        <v>99</v>
      </c>
    </row>
    <row r="9" spans="1:6" x14ac:dyDescent="0.3">
      <c r="A9" s="51" t="s">
        <v>107</v>
      </c>
      <c r="B9" s="52" t="s">
        <v>101</v>
      </c>
      <c r="C9" s="52" t="s">
        <v>102</v>
      </c>
      <c r="D9" s="52" t="s">
        <v>103</v>
      </c>
      <c r="E9" s="52" t="s">
        <v>104</v>
      </c>
    </row>
    <row r="10" spans="1:6" x14ac:dyDescent="0.3">
      <c r="A10" s="79" t="s">
        <v>108</v>
      </c>
      <c r="B10" s="97">
        <v>1139.1317331280004</v>
      </c>
      <c r="C10" s="97">
        <v>1484.4892018630785</v>
      </c>
      <c r="D10" s="97">
        <v>3555.0910602203521</v>
      </c>
      <c r="E10" s="97">
        <v>4603.5629945262117</v>
      </c>
      <c r="F10" s="61"/>
    </row>
    <row r="11" spans="1:6" x14ac:dyDescent="0.3">
      <c r="A11" s="79" t="s">
        <v>109</v>
      </c>
      <c r="B11" s="97">
        <v>-0.60261193000000002</v>
      </c>
      <c r="C11" s="97">
        <v>-37.931460727820102</v>
      </c>
      <c r="D11" s="97">
        <v>-1393.1982719838502</v>
      </c>
      <c r="E11" s="97">
        <v>-3032.1091494939155</v>
      </c>
      <c r="F11" s="61"/>
    </row>
    <row r="12" spans="1:6" x14ac:dyDescent="0.3">
      <c r="A12" s="78" t="s">
        <v>110</v>
      </c>
      <c r="B12" s="98">
        <v>1138.5291211980004</v>
      </c>
      <c r="C12" s="98">
        <v>1446.5577411352585</v>
      </c>
      <c r="D12" s="98">
        <v>2161.892788236501</v>
      </c>
      <c r="E12" s="98">
        <v>1571.4538450322962</v>
      </c>
      <c r="F12" s="61"/>
    </row>
    <row r="13" spans="1:6" x14ac:dyDescent="0.3">
      <c r="A13" s="79" t="s">
        <v>111</v>
      </c>
      <c r="B13" s="97">
        <v>-136.13868948000001</v>
      </c>
      <c r="C13" s="97">
        <v>-287.40019209673835</v>
      </c>
      <c r="D13" s="97">
        <v>-725.38085962841137</v>
      </c>
      <c r="E13" s="97">
        <v>-364.16163799048388</v>
      </c>
    </row>
    <row r="14" spans="1:6" x14ac:dyDescent="0.3">
      <c r="A14" s="80" t="s">
        <v>112</v>
      </c>
      <c r="B14" s="99">
        <v>-156.49142906399999</v>
      </c>
      <c r="C14" s="99">
        <v>-356.85364470099768</v>
      </c>
      <c r="D14" s="99">
        <v>-543.03368951447271</v>
      </c>
      <c r="E14" s="99">
        <v>-249.6608557223021</v>
      </c>
    </row>
    <row r="15" spans="1:6" x14ac:dyDescent="0.3">
      <c r="A15" s="80" t="s">
        <v>194</v>
      </c>
      <c r="B15" s="99">
        <v>73.002121076000009</v>
      </c>
      <c r="C15" s="99">
        <v>225.90695915075918</v>
      </c>
      <c r="D15" s="99">
        <v>198.9770935810584</v>
      </c>
      <c r="E15" s="99">
        <v>0</v>
      </c>
    </row>
    <row r="16" spans="1:6" x14ac:dyDescent="0.3">
      <c r="A16" s="80" t="s">
        <v>114</v>
      </c>
      <c r="B16" s="99">
        <v>-166.91942525200022</v>
      </c>
      <c r="C16" s="99">
        <v>-234.50098518296369</v>
      </c>
      <c r="D16" s="99">
        <v>-451.93738175768073</v>
      </c>
      <c r="E16" s="99">
        <v>-216.76565158522101</v>
      </c>
    </row>
    <row r="17" spans="1:7" x14ac:dyDescent="0.3">
      <c r="A17" s="80" t="s">
        <v>193</v>
      </c>
      <c r="B17" s="99">
        <v>114.27004376000021</v>
      </c>
      <c r="C17" s="99">
        <v>78.047478636463808</v>
      </c>
      <c r="D17" s="99">
        <v>70.613118062683597</v>
      </c>
      <c r="E17" s="99">
        <v>102.26486931703921</v>
      </c>
    </row>
    <row r="18" spans="1:7" x14ac:dyDescent="0.3">
      <c r="A18" s="79" t="s">
        <v>116</v>
      </c>
      <c r="B18" s="99">
        <v>-48.366926216000003</v>
      </c>
      <c r="C18" s="99">
        <v>-93.669198946543403</v>
      </c>
      <c r="D18" s="99">
        <v>-445.76174977759467</v>
      </c>
      <c r="E18" s="99">
        <v>-4.8713845577347001</v>
      </c>
    </row>
    <row r="19" spans="1:7" x14ac:dyDescent="0.3">
      <c r="A19" s="78" t="s">
        <v>9</v>
      </c>
      <c r="B19" s="98">
        <v>954.02350550200049</v>
      </c>
      <c r="C19" s="98">
        <v>1065.4883500919764</v>
      </c>
      <c r="D19" s="98">
        <v>990.7501788304952</v>
      </c>
      <c r="E19" s="98">
        <v>1202.4208224840777</v>
      </c>
    </row>
    <row r="20" spans="1:7" x14ac:dyDescent="0.3">
      <c r="A20" s="79" t="s">
        <v>148</v>
      </c>
      <c r="B20" s="97">
        <v>-367.61663062999997</v>
      </c>
      <c r="C20" s="97">
        <v>-295.50206389436431</v>
      </c>
      <c r="D20" s="97">
        <v>-469.67059617566667</v>
      </c>
      <c r="E20" s="97">
        <v>-308.74625532381583</v>
      </c>
    </row>
    <row r="21" spans="1:7" x14ac:dyDescent="0.3">
      <c r="A21" s="78" t="s">
        <v>119</v>
      </c>
      <c r="B21" s="98">
        <v>586.40687487200046</v>
      </c>
      <c r="C21" s="98">
        <v>769.98628619761223</v>
      </c>
      <c r="D21" s="98">
        <v>521.07958265482853</v>
      </c>
      <c r="E21" s="98">
        <v>893.67456716026174</v>
      </c>
    </row>
    <row r="22" spans="1:7" x14ac:dyDescent="0.3">
      <c r="A22" s="79" t="s">
        <v>155</v>
      </c>
      <c r="B22" s="97">
        <v>-42.834651067999992</v>
      </c>
      <c r="C22" s="97">
        <v>-248.67892523604817</v>
      </c>
      <c r="D22" s="97">
        <v>-117.3529861595842</v>
      </c>
      <c r="E22" s="97">
        <v>-588.92723430190927</v>
      </c>
    </row>
    <row r="23" spans="1:7" x14ac:dyDescent="0.3">
      <c r="A23" s="79" t="s">
        <v>195</v>
      </c>
      <c r="B23" s="97">
        <v>0</v>
      </c>
      <c r="C23" s="99">
        <v>0.49152038334749998</v>
      </c>
      <c r="D23" s="97">
        <v>11.8561422235337</v>
      </c>
      <c r="E23" s="99">
        <v>7.4158802995207997</v>
      </c>
    </row>
    <row r="24" spans="1:7" x14ac:dyDescent="0.3">
      <c r="A24" s="78" t="s">
        <v>150</v>
      </c>
      <c r="B24" s="98">
        <v>543.57222380400037</v>
      </c>
      <c r="C24" s="98">
        <v>521.79888134491148</v>
      </c>
      <c r="D24" s="98">
        <v>415.58273871877793</v>
      </c>
      <c r="E24" s="98">
        <v>312.16321315787337</v>
      </c>
    </row>
    <row r="25" spans="1:7" x14ac:dyDescent="0.3">
      <c r="A25" s="81" t="s">
        <v>196</v>
      </c>
      <c r="B25" s="97">
        <v>-85.098779455546122</v>
      </c>
      <c r="C25" s="97">
        <v>43.038911939283395</v>
      </c>
      <c r="D25" s="97">
        <v>-111.16393984169662</v>
      </c>
      <c r="E25" s="97">
        <v>-67.281944081076603</v>
      </c>
    </row>
    <row r="26" spans="1:7" x14ac:dyDescent="0.3">
      <c r="A26" s="78" t="s">
        <v>152</v>
      </c>
      <c r="B26" s="98">
        <v>458.47344434845428</v>
      </c>
      <c r="C26" s="98">
        <v>564.83779328419485</v>
      </c>
      <c r="D26" s="98">
        <v>304.41879887708131</v>
      </c>
      <c r="E26" s="98">
        <v>244.88126907679677</v>
      </c>
    </row>
    <row r="27" spans="1:7" x14ac:dyDescent="0.3">
      <c r="E27" s="10"/>
    </row>
    <row r="28" spans="1:7" x14ac:dyDescent="0.3">
      <c r="E28" s="10"/>
    </row>
    <row r="29" spans="1:7" ht="18" x14ac:dyDescent="0.4">
      <c r="B29" s="9"/>
      <c r="E29" s="10"/>
    </row>
    <row r="30" spans="1:7" x14ac:dyDescent="0.3">
      <c r="B30" s="7"/>
      <c r="E30" s="55" t="s">
        <v>99</v>
      </c>
    </row>
    <row r="31" spans="1:7" x14ac:dyDescent="0.3">
      <c r="A31" s="51" t="s">
        <v>128</v>
      </c>
      <c r="B31" s="52" t="s">
        <v>101</v>
      </c>
      <c r="C31" s="52" t="s">
        <v>102</v>
      </c>
      <c r="D31" s="52" t="s">
        <v>103</v>
      </c>
      <c r="E31" s="52" t="s">
        <v>104</v>
      </c>
      <c r="G31" s="60"/>
    </row>
    <row r="32" spans="1:7" x14ac:dyDescent="0.3">
      <c r="A32" s="79" t="s">
        <v>108</v>
      </c>
      <c r="B32" s="97">
        <v>1060.83787807</v>
      </c>
      <c r="C32" s="97">
        <v>1251.3909592368359</v>
      </c>
      <c r="D32" s="97">
        <v>3399.8895817177449</v>
      </c>
      <c r="E32" s="97">
        <v>4055.3958145626357</v>
      </c>
    </row>
    <row r="33" spans="1:5" x14ac:dyDescent="0.3">
      <c r="A33" s="79" t="s">
        <v>109</v>
      </c>
      <c r="B33" s="97">
        <v>-7.5210650000000004E-2</v>
      </c>
      <c r="C33" s="97">
        <v>-37.015524259257006</v>
      </c>
      <c r="D33" s="97">
        <v>-1322.9878443967023</v>
      </c>
      <c r="E33" s="97">
        <v>-2635.431454116339</v>
      </c>
    </row>
    <row r="34" spans="1:5" x14ac:dyDescent="0.3">
      <c r="A34" s="78" t="s">
        <v>110</v>
      </c>
      <c r="B34" s="98">
        <v>1060.7626674200001</v>
      </c>
      <c r="C34" s="98">
        <v>1214.3754349775786</v>
      </c>
      <c r="D34" s="98">
        <v>2076.9017373210431</v>
      </c>
      <c r="E34" s="98">
        <v>1419.9643604462967</v>
      </c>
    </row>
    <row r="35" spans="1:5" x14ac:dyDescent="0.3">
      <c r="A35" s="79" t="s">
        <v>111</v>
      </c>
      <c r="B35" s="97">
        <v>-125.78051656999999</v>
      </c>
      <c r="C35" s="97">
        <v>-244.33331198629813</v>
      </c>
      <c r="D35" s="97">
        <v>-752.28057400062232</v>
      </c>
      <c r="E35" s="97">
        <v>-342.4459802930304</v>
      </c>
    </row>
    <row r="36" spans="1:5" x14ac:dyDescent="0.3">
      <c r="A36" s="80" t="s">
        <v>112</v>
      </c>
      <c r="B36" s="99">
        <v>-148.94119131999997</v>
      </c>
      <c r="C36" s="99">
        <v>-284.01279325807985</v>
      </c>
      <c r="D36" s="99">
        <v>-488.40854583264394</v>
      </c>
      <c r="E36" s="99">
        <v>-219.263471172522</v>
      </c>
    </row>
    <row r="37" spans="1:5" x14ac:dyDescent="0.3">
      <c r="A37" s="80" t="s">
        <v>194</v>
      </c>
      <c r="B37" s="99">
        <v>66.794321890000006</v>
      </c>
      <c r="C37" s="99">
        <v>181.79065599314859</v>
      </c>
      <c r="D37" s="99">
        <v>204.05986711103748</v>
      </c>
      <c r="E37" s="99">
        <v>0</v>
      </c>
    </row>
    <row r="38" spans="1:5" x14ac:dyDescent="0.3">
      <c r="A38" s="80" t="s">
        <v>114</v>
      </c>
      <c r="B38" s="99">
        <v>-157.70918473999998</v>
      </c>
      <c r="C38" s="99">
        <v>-221.61824164099428</v>
      </c>
      <c r="D38" s="99">
        <v>-527.89892466809727</v>
      </c>
      <c r="E38" s="99">
        <v>-197.32533507881681</v>
      </c>
    </row>
    <row r="39" spans="1:5" x14ac:dyDescent="0.3">
      <c r="A39" s="80" t="s">
        <v>193</v>
      </c>
      <c r="B39" s="99">
        <v>114.07553759999999</v>
      </c>
      <c r="C39" s="99">
        <v>79.507066919627391</v>
      </c>
      <c r="D39" s="99">
        <v>59.967029389081297</v>
      </c>
      <c r="E39" s="99">
        <v>74.142825958308407</v>
      </c>
    </row>
    <row r="40" spans="1:5" x14ac:dyDescent="0.3">
      <c r="A40" s="79" t="s">
        <v>116</v>
      </c>
      <c r="B40" s="99">
        <v>-43.094033320000001</v>
      </c>
      <c r="C40" s="99">
        <v>-84.0351698445361</v>
      </c>
      <c r="D40" s="99">
        <v>-433.77770643970661</v>
      </c>
      <c r="E40" s="99">
        <v>-4.7192865467539997</v>
      </c>
    </row>
    <row r="41" spans="1:5" x14ac:dyDescent="0.3">
      <c r="A41" s="78" t="s">
        <v>9</v>
      </c>
      <c r="B41" s="98">
        <v>891.88811752999993</v>
      </c>
      <c r="C41" s="98">
        <v>886.00695314674442</v>
      </c>
      <c r="D41" s="98">
        <v>890.8434568807138</v>
      </c>
      <c r="E41" s="98">
        <v>1072.7990936065123</v>
      </c>
    </row>
    <row r="42" spans="1:5" x14ac:dyDescent="0.3">
      <c r="A42" s="79" t="s">
        <v>148</v>
      </c>
      <c r="B42" s="97">
        <v>-354.06271320999997</v>
      </c>
      <c r="C42" s="97">
        <v>-256.5544761808473</v>
      </c>
      <c r="D42" s="97">
        <v>-455.8166125801061</v>
      </c>
      <c r="E42" s="97">
        <v>-276.72337082072681</v>
      </c>
    </row>
    <row r="43" spans="1:5" x14ac:dyDescent="0.3">
      <c r="A43" s="78" t="s">
        <v>119</v>
      </c>
      <c r="B43" s="98">
        <v>537.82540432000008</v>
      </c>
      <c r="C43" s="98">
        <v>629.45247696589718</v>
      </c>
      <c r="D43" s="98">
        <v>435.02684430060782</v>
      </c>
      <c r="E43" s="98">
        <v>796.0757227857855</v>
      </c>
    </row>
    <row r="44" spans="1:5" x14ac:dyDescent="0.3">
      <c r="A44" s="79" t="s">
        <v>155</v>
      </c>
      <c r="B44" s="97">
        <v>-49.718532659999994</v>
      </c>
      <c r="C44" s="97">
        <v>-174.96386933663192</v>
      </c>
      <c r="D44" s="97">
        <v>-102.1533825813917</v>
      </c>
      <c r="E44" s="97">
        <v>-458.00687349454046</v>
      </c>
    </row>
    <row r="45" spans="1:5" x14ac:dyDescent="0.3">
      <c r="A45" s="79" t="s">
        <v>195</v>
      </c>
      <c r="B45" s="97">
        <v>0</v>
      </c>
      <c r="C45" s="97">
        <v>23.665804415315698</v>
      </c>
      <c r="D45" s="97">
        <v>8.7507338731890005</v>
      </c>
      <c r="E45" s="99">
        <v>10.767141915431498</v>
      </c>
    </row>
    <row r="46" spans="1:5" x14ac:dyDescent="0.3">
      <c r="A46" s="78" t="s">
        <v>150</v>
      </c>
      <c r="B46" s="98">
        <v>488.10687166000008</v>
      </c>
      <c r="C46" s="98">
        <v>478.15441204458102</v>
      </c>
      <c r="D46" s="98">
        <v>341.62419559240504</v>
      </c>
      <c r="E46" s="98">
        <v>348.83599120667645</v>
      </c>
    </row>
    <row r="47" spans="1:5" x14ac:dyDescent="0.3">
      <c r="A47" s="81" t="s">
        <v>196</v>
      </c>
      <c r="B47" s="100">
        <v>-87.530838520743004</v>
      </c>
      <c r="C47" s="100">
        <v>5.0827571687269515</v>
      </c>
      <c r="D47" s="100">
        <v>-90.355916371782868</v>
      </c>
      <c r="E47" s="100">
        <v>-138.94618845064392</v>
      </c>
    </row>
    <row r="48" spans="1:5" x14ac:dyDescent="0.3">
      <c r="A48" s="78" t="s">
        <v>152</v>
      </c>
      <c r="B48" s="98">
        <v>400.57603313925705</v>
      </c>
      <c r="C48" s="98">
        <v>483.23716921330799</v>
      </c>
      <c r="D48" s="98">
        <v>251.26827922062216</v>
      </c>
      <c r="E48" s="98">
        <v>209.88980275603257</v>
      </c>
    </row>
    <row r="49" spans="1:1" ht="6.75" customHeight="1" x14ac:dyDescent="0.3"/>
    <row r="50" spans="1:1" x14ac:dyDescent="0.3">
      <c r="A50" s="5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1026-A234-4DD2-B2ED-9043B62FA091}">
  <sheetPr>
    <tabColor rgb="FF00A443"/>
  </sheetPr>
  <dimension ref="A2:I51"/>
  <sheetViews>
    <sheetView showGridLines="0" zoomScaleNormal="100" workbookViewId="0"/>
  </sheetViews>
  <sheetFormatPr baseColWidth="10" defaultColWidth="11.453125" defaultRowHeight="13" x14ac:dyDescent="0.3"/>
  <cols>
    <col min="1" max="1" width="33.453125" style="1" bestFit="1" customWidth="1"/>
    <col min="2" max="2" width="15.54296875" style="1" bestFit="1" customWidth="1"/>
    <col min="3" max="3" width="15.453125" style="1" bestFit="1" customWidth="1"/>
    <col min="4" max="4" width="11.453125" style="1"/>
    <col min="5" max="5" width="15.453125" style="1" bestFit="1" customWidth="1"/>
    <col min="6" max="7" width="15.453125" style="1" customWidth="1"/>
    <col min="8" max="16384" width="11.453125" style="1"/>
  </cols>
  <sheetData>
    <row r="2" spans="1:9" ht="12.75" customHeight="1" x14ac:dyDescent="0.3"/>
    <row r="3" spans="1:9" ht="12.75" customHeight="1" x14ac:dyDescent="0.3"/>
    <row r="4" spans="1:9" ht="12.75" customHeight="1" x14ac:dyDescent="0.3"/>
    <row r="5" spans="1:9" ht="14.5" x14ac:dyDescent="0.35">
      <c r="A5" s="43"/>
      <c r="B5" s="45"/>
      <c r="C5" s="44" t="s">
        <v>162</v>
      </c>
      <c r="D5" s="43"/>
      <c r="E5" s="43"/>
      <c r="F5" s="43"/>
    </row>
    <row r="6" spans="1:9" ht="14.5" x14ac:dyDescent="0.35">
      <c r="A6" s="43"/>
      <c r="B6" s="48"/>
      <c r="C6" s="82" t="s">
        <v>107</v>
      </c>
      <c r="D6" s="43"/>
      <c r="E6" s="43"/>
      <c r="F6" s="43"/>
    </row>
    <row r="7" spans="1:9" ht="14.5" x14ac:dyDescent="0.35">
      <c r="A7" s="43"/>
      <c r="B7" s="45"/>
      <c r="C7" s="44" t="s">
        <v>13</v>
      </c>
      <c r="D7" s="43"/>
      <c r="E7" s="43"/>
      <c r="F7" s="43"/>
    </row>
    <row r="8" spans="1:9" x14ac:dyDescent="0.3">
      <c r="B8" s="7"/>
      <c r="C8" s="7"/>
      <c r="G8" s="55" t="s">
        <v>99</v>
      </c>
    </row>
    <row r="9" spans="1:9" x14ac:dyDescent="0.3">
      <c r="A9" s="51" t="s">
        <v>107</v>
      </c>
      <c r="B9" s="53" t="s">
        <v>101</v>
      </c>
      <c r="C9" s="53" t="s">
        <v>102</v>
      </c>
      <c r="D9" s="53" t="s">
        <v>103</v>
      </c>
      <c r="E9" s="53" t="s">
        <v>20</v>
      </c>
      <c r="F9" s="53" t="s">
        <v>104</v>
      </c>
      <c r="G9" s="53" t="s">
        <v>105</v>
      </c>
    </row>
    <row r="10" spans="1:9" x14ac:dyDescent="0.3">
      <c r="A10" s="79" t="s">
        <v>108</v>
      </c>
      <c r="B10" s="97">
        <v>7318.9859879506739</v>
      </c>
      <c r="C10" s="97">
        <v>2631.2341875821212</v>
      </c>
      <c r="D10" s="97">
        <v>806.007074941832</v>
      </c>
      <c r="E10" s="97">
        <v>17.179393932122</v>
      </c>
      <c r="F10" s="97">
        <v>227.1881738217275</v>
      </c>
      <c r="G10" s="97">
        <v>1233.1352339958703</v>
      </c>
      <c r="I10" s="60"/>
    </row>
    <row r="11" spans="1:9" x14ac:dyDescent="0.3">
      <c r="A11" s="79" t="s">
        <v>109</v>
      </c>
      <c r="B11" s="97">
        <v>-4093.5176306999997</v>
      </c>
      <c r="C11" s="97">
        <v>-1262.133087837994</v>
      </c>
      <c r="D11" s="97">
        <v>-131.2278654109351</v>
      </c>
      <c r="E11" s="97">
        <v>-1.7141000000000001E-8</v>
      </c>
      <c r="F11" s="97">
        <v>-114.04143930236719</v>
      </c>
      <c r="G11" s="97">
        <v>-681.99849842462208</v>
      </c>
      <c r="I11" s="60"/>
    </row>
    <row r="12" spans="1:9" x14ac:dyDescent="0.3">
      <c r="A12" s="78" t="s">
        <v>110</v>
      </c>
      <c r="B12" s="98">
        <v>3225.4683572506733</v>
      </c>
      <c r="C12" s="98">
        <v>1369.1010997441276</v>
      </c>
      <c r="D12" s="98">
        <v>674.77920953089676</v>
      </c>
      <c r="E12" s="98">
        <v>17.179393914980999</v>
      </c>
      <c r="F12" s="98">
        <v>113.14673451936031</v>
      </c>
      <c r="G12" s="98">
        <v>551.1367355712481</v>
      </c>
      <c r="I12" s="60"/>
    </row>
    <row r="13" spans="1:9" x14ac:dyDescent="0.3">
      <c r="A13" s="79" t="s">
        <v>111</v>
      </c>
      <c r="B13" s="97">
        <v>-513.42336270809153</v>
      </c>
      <c r="C13" s="97">
        <v>-383.804011687144</v>
      </c>
      <c r="D13" s="97">
        <v>-167.55199023129961</v>
      </c>
      <c r="E13" s="97">
        <v>0.29724048200430003</v>
      </c>
      <c r="F13" s="97">
        <v>-2.7075590415809003</v>
      </c>
      <c r="G13" s="97">
        <v>-191.10777215231479</v>
      </c>
      <c r="I13" s="60"/>
    </row>
    <row r="14" spans="1:9" x14ac:dyDescent="0.3">
      <c r="A14" s="80" t="s">
        <v>112</v>
      </c>
      <c r="B14" s="99">
        <v>-232.88960862180028</v>
      </c>
      <c r="C14" s="99">
        <v>-101.82219827804779</v>
      </c>
      <c r="D14" s="99">
        <v>-120.14952035858541</v>
      </c>
      <c r="E14" s="99">
        <v>9.999999999999999E-14</v>
      </c>
      <c r="F14" s="99">
        <v>-15.6742467945238</v>
      </c>
      <c r="G14" s="99">
        <v>-62.724012625550003</v>
      </c>
      <c r="I14" s="60"/>
    </row>
    <row r="15" spans="1:9" x14ac:dyDescent="0.3">
      <c r="A15" s="80" t="s">
        <v>194</v>
      </c>
      <c r="B15" s="99">
        <v>36.047736486199994</v>
      </c>
      <c r="C15" s="99">
        <v>20.449933000622401</v>
      </c>
      <c r="D15" s="99">
        <v>20.989682217888198</v>
      </c>
      <c r="E15" s="99">
        <v>9.999999999999999E-14</v>
      </c>
      <c r="F15" s="99">
        <v>0.57390393783740001</v>
      </c>
      <c r="G15" s="99">
        <v>24.0778227141159</v>
      </c>
      <c r="I15" s="60"/>
    </row>
    <row r="16" spans="1:9" x14ac:dyDescent="0.3">
      <c r="A16" s="80" t="s">
        <v>114</v>
      </c>
      <c r="B16" s="99">
        <v>-454.90837149872453</v>
      </c>
      <c r="C16" s="99">
        <v>-397.90036578225516</v>
      </c>
      <c r="D16" s="99">
        <v>-120.69854252206729</v>
      </c>
      <c r="E16" s="99">
        <v>0</v>
      </c>
      <c r="F16" s="99">
        <v>-22.988958663088297</v>
      </c>
      <c r="G16" s="99">
        <v>-149.12863596340031</v>
      </c>
      <c r="I16" s="60"/>
    </row>
    <row r="17" spans="1:9" x14ac:dyDescent="0.3">
      <c r="A17" s="80" t="s">
        <v>193</v>
      </c>
      <c r="B17" s="99">
        <v>138.32688092623343</v>
      </c>
      <c r="C17" s="99">
        <v>95.468619372536608</v>
      </c>
      <c r="D17" s="99">
        <v>52.306390431464905</v>
      </c>
      <c r="E17" s="99">
        <v>0.29724048200409997</v>
      </c>
      <c r="F17" s="99">
        <v>35.381742478193793</v>
      </c>
      <c r="G17" s="99">
        <v>-3.3329462774804002</v>
      </c>
      <c r="I17" s="60"/>
    </row>
    <row r="18" spans="1:9" x14ac:dyDescent="0.3">
      <c r="A18" s="79" t="s">
        <v>116</v>
      </c>
      <c r="B18" s="99">
        <v>-722.82650214334296</v>
      </c>
      <c r="C18" s="99">
        <v>-93.604845162628692</v>
      </c>
      <c r="D18" s="99">
        <v>-57.780044027578398</v>
      </c>
      <c r="E18" s="99">
        <v>2.9999999999999998E-13</v>
      </c>
      <c r="F18" s="99">
        <v>-0.53625779773069993</v>
      </c>
      <c r="G18" s="99">
        <v>-23.240309294612199</v>
      </c>
      <c r="I18" s="60"/>
    </row>
    <row r="19" spans="1:9" x14ac:dyDescent="0.3">
      <c r="A19" s="78" t="s">
        <v>9</v>
      </c>
      <c r="B19" s="98">
        <v>1989.2184923992388</v>
      </c>
      <c r="C19" s="98">
        <v>891.69224289435476</v>
      </c>
      <c r="D19" s="98">
        <v>449.44717527201874</v>
      </c>
      <c r="E19" s="98">
        <v>17.476634396985602</v>
      </c>
      <c r="F19" s="98">
        <v>109.9029176800487</v>
      </c>
      <c r="G19" s="98">
        <v>336.78865412432111</v>
      </c>
      <c r="I19" s="60"/>
    </row>
    <row r="20" spans="1:9" x14ac:dyDescent="0.3">
      <c r="A20" s="79" t="s">
        <v>148</v>
      </c>
      <c r="B20" s="97">
        <v>-541.69460070110711</v>
      </c>
      <c r="C20" s="97">
        <v>-277.94407709596408</v>
      </c>
      <c r="D20" s="97">
        <v>-231.6964269486075</v>
      </c>
      <c r="E20" s="97">
        <v>-5.9999999999999997E-13</v>
      </c>
      <c r="F20" s="97">
        <v>-35.5494593742484</v>
      </c>
      <c r="G20" s="97">
        <v>-196.50080789892309</v>
      </c>
      <c r="I20" s="60"/>
    </row>
    <row r="21" spans="1:9" x14ac:dyDescent="0.3">
      <c r="A21" s="78" t="s">
        <v>119</v>
      </c>
      <c r="B21" s="98">
        <v>1447.5238916981316</v>
      </c>
      <c r="C21" s="98">
        <v>613.74816579839069</v>
      </c>
      <c r="D21" s="98">
        <v>217.75074832341127</v>
      </c>
      <c r="E21" s="98">
        <v>17.476634396985002</v>
      </c>
      <c r="F21" s="98">
        <v>74.353458305800302</v>
      </c>
      <c r="G21" s="98">
        <v>140.287846225398</v>
      </c>
      <c r="I21" s="60"/>
    </row>
    <row r="22" spans="1:9" x14ac:dyDescent="0.3">
      <c r="A22" s="79" t="s">
        <v>155</v>
      </c>
      <c r="B22" s="97">
        <v>-89.910904635036275</v>
      </c>
      <c r="C22" s="97">
        <v>14.985121112929191</v>
      </c>
      <c r="D22" s="97">
        <v>-51.9323420071184</v>
      </c>
      <c r="E22" s="97">
        <v>2.5711699999999993E-8</v>
      </c>
      <c r="F22" s="97">
        <v>-8.1652033142508991</v>
      </c>
      <c r="G22" s="97">
        <v>-137.53881351827141</v>
      </c>
      <c r="I22" s="60"/>
    </row>
    <row r="23" spans="1:9" x14ac:dyDescent="0.3">
      <c r="A23" s="79" t="s">
        <v>195</v>
      </c>
      <c r="B23" s="97">
        <v>3.1827478087337</v>
      </c>
      <c r="C23" s="97">
        <v>-7.2614322596648995</v>
      </c>
      <c r="D23" s="97">
        <v>38.336697294361599</v>
      </c>
      <c r="E23" s="97">
        <v>76.447005898631829</v>
      </c>
      <c r="F23" s="97">
        <v>-2.1307359762088001</v>
      </c>
      <c r="G23" s="97">
        <v>0.79325762733789995</v>
      </c>
      <c r="I23" s="60"/>
    </row>
    <row r="24" spans="1:9" x14ac:dyDescent="0.3">
      <c r="A24" s="78" t="s">
        <v>150</v>
      </c>
      <c r="B24" s="98">
        <v>1360.7957348718292</v>
      </c>
      <c r="C24" s="98">
        <v>621.47185465165501</v>
      </c>
      <c r="D24" s="98">
        <v>204.15510361065446</v>
      </c>
      <c r="E24" s="98">
        <v>93.923640321328534</v>
      </c>
      <c r="F24" s="98">
        <v>64.057519015340603</v>
      </c>
      <c r="G24" s="98">
        <v>3.5422903344645094</v>
      </c>
      <c r="I24" s="60"/>
    </row>
    <row r="25" spans="1:9" x14ac:dyDescent="0.3">
      <c r="A25" s="79" t="s">
        <v>196</v>
      </c>
      <c r="B25" s="97">
        <v>-331.86850653450512</v>
      </c>
      <c r="C25" s="97">
        <v>-205.2871282041678</v>
      </c>
      <c r="D25" s="97">
        <v>-20.632123109560002</v>
      </c>
      <c r="E25" s="97">
        <v>-6.8306546418433998</v>
      </c>
      <c r="F25" s="97">
        <v>-4.1154481931602005</v>
      </c>
      <c r="G25" s="97">
        <v>-33.276749910474201</v>
      </c>
      <c r="I25" s="60"/>
    </row>
    <row r="26" spans="1:9" x14ac:dyDescent="0.3">
      <c r="A26" s="78" t="s">
        <v>152</v>
      </c>
      <c r="B26" s="98">
        <v>1028.9272283373241</v>
      </c>
      <c r="C26" s="98">
        <v>416.18472644748715</v>
      </c>
      <c r="D26" s="98">
        <v>183.52298050109448</v>
      </c>
      <c r="E26" s="98">
        <v>87.092985679485139</v>
      </c>
      <c r="F26" s="98">
        <v>59.942070822180405</v>
      </c>
      <c r="G26" s="98">
        <v>-29.734459576009694</v>
      </c>
      <c r="I26" s="60"/>
    </row>
    <row r="27" spans="1:9" ht="5.9" customHeight="1" x14ac:dyDescent="0.3">
      <c r="I27" s="60"/>
    </row>
    <row r="28" spans="1:9" x14ac:dyDescent="0.3">
      <c r="A28" s="8"/>
      <c r="I28" s="60"/>
    </row>
    <row r="29" spans="1:9" ht="18" x14ac:dyDescent="0.4">
      <c r="A29" s="8"/>
      <c r="B29" s="2"/>
      <c r="C29" s="9"/>
      <c r="I29" s="60"/>
    </row>
    <row r="30" spans="1:9" x14ac:dyDescent="0.3">
      <c r="B30" s="7"/>
      <c r="G30" s="55" t="s">
        <v>99</v>
      </c>
    </row>
    <row r="31" spans="1:9" x14ac:dyDescent="0.3">
      <c r="A31" s="51" t="str">
        <f>+'Networks adjusted'!A31</f>
        <v>June 2025</v>
      </c>
      <c r="B31" s="53" t="s">
        <v>101</v>
      </c>
      <c r="C31" s="53" t="s">
        <v>102</v>
      </c>
      <c r="D31" s="53" t="s">
        <v>103</v>
      </c>
      <c r="E31" s="53" t="s">
        <v>20</v>
      </c>
      <c r="F31" s="53" t="s">
        <v>104</v>
      </c>
      <c r="G31" s="53" t="s">
        <v>105</v>
      </c>
    </row>
    <row r="32" spans="1:9" x14ac:dyDescent="0.3">
      <c r="A32" s="79" t="s">
        <v>108</v>
      </c>
      <c r="B32" s="97">
        <v>7323.4975843116554</v>
      </c>
      <c r="C32" s="97">
        <v>2773.9474505477515</v>
      </c>
      <c r="D32" s="97">
        <v>794.97141773627857</v>
      </c>
      <c r="E32" s="97">
        <v>3.4267987660440005</v>
      </c>
      <c r="F32" s="97">
        <v>219.4352758260865</v>
      </c>
      <c r="G32" s="97">
        <v>1338.117129671228</v>
      </c>
    </row>
    <row r="33" spans="1:7" x14ac:dyDescent="0.3">
      <c r="A33" s="79" t="s">
        <v>109</v>
      </c>
      <c r="B33" s="97">
        <v>-4043.2359118700001</v>
      </c>
      <c r="C33" s="97">
        <v>-1390.4278312735664</v>
      </c>
      <c r="D33" s="97">
        <v>-107.2713911841938</v>
      </c>
      <c r="E33" s="97">
        <v>-3.6724900000000001E-8</v>
      </c>
      <c r="F33" s="97">
        <v>-87.71597408933971</v>
      </c>
      <c r="G33" s="97">
        <v>-770.16237784731095</v>
      </c>
    </row>
    <row r="34" spans="1:7" x14ac:dyDescent="0.3">
      <c r="A34" s="78" t="s">
        <v>110</v>
      </c>
      <c r="B34" s="98">
        <v>3280.2616724416557</v>
      </c>
      <c r="C34" s="98">
        <v>1383.5196192741851</v>
      </c>
      <c r="D34" s="98">
        <v>687.70002655208486</v>
      </c>
      <c r="E34" s="98">
        <v>3.4267987293191</v>
      </c>
      <c r="F34" s="98">
        <v>131.71930173674679</v>
      </c>
      <c r="G34" s="98">
        <v>567.95475182391715</v>
      </c>
    </row>
    <row r="35" spans="1:7" x14ac:dyDescent="0.3">
      <c r="A35" s="79" t="s">
        <v>111</v>
      </c>
      <c r="B35" s="97">
        <v>-542.29304536490542</v>
      </c>
      <c r="C35" s="97">
        <v>-410.20629193181861</v>
      </c>
      <c r="D35" s="97">
        <v>-164.0639959143565</v>
      </c>
      <c r="E35" s="97">
        <v>-1.0884543234348001</v>
      </c>
      <c r="F35" s="97">
        <v>-41.645324088151597</v>
      </c>
      <c r="G35" s="97">
        <v>-133.16065768876402</v>
      </c>
    </row>
    <row r="36" spans="1:7" x14ac:dyDescent="0.3">
      <c r="A36" s="80" t="s">
        <v>112</v>
      </c>
      <c r="B36" s="99">
        <v>-231.7207854497</v>
      </c>
      <c r="C36" s="99">
        <v>-103.53953508344109</v>
      </c>
      <c r="D36" s="99">
        <v>-126.60639818946289</v>
      </c>
      <c r="E36" s="99">
        <v>9.999999999999999E-14</v>
      </c>
      <c r="F36" s="99">
        <v>-17.156494775464601</v>
      </c>
      <c r="G36" s="99">
        <v>-61.775355244613294</v>
      </c>
    </row>
    <row r="37" spans="1:7" x14ac:dyDescent="0.3">
      <c r="A37" s="80" t="s">
        <v>194</v>
      </c>
      <c r="B37" s="99">
        <v>35.975578206099996</v>
      </c>
      <c r="C37" s="99">
        <v>26.283041512531003</v>
      </c>
      <c r="D37" s="99">
        <v>33.602477102040098</v>
      </c>
      <c r="E37" s="99">
        <v>0</v>
      </c>
      <c r="F37" s="99">
        <v>0.92601283144730007</v>
      </c>
      <c r="G37" s="99">
        <v>19.451137957268902</v>
      </c>
    </row>
    <row r="38" spans="1:7" x14ac:dyDescent="0.3">
      <c r="A38" s="80" t="s">
        <v>114</v>
      </c>
      <c r="B38" s="99">
        <v>-460.38578391369538</v>
      </c>
      <c r="C38" s="99">
        <v>-334.39084140190948</v>
      </c>
      <c r="D38" s="99">
        <v>-125.89087138030411</v>
      </c>
      <c r="E38" s="99">
        <v>-1.0884543234349999</v>
      </c>
      <c r="F38" s="99">
        <v>-24.608137886838101</v>
      </c>
      <c r="G38" s="99">
        <v>-131.4948819511018</v>
      </c>
    </row>
    <row r="39" spans="1:7" x14ac:dyDescent="0.3">
      <c r="A39" s="80" t="s">
        <v>193</v>
      </c>
      <c r="B39" s="99">
        <v>113.83794579239009</v>
      </c>
      <c r="C39" s="99">
        <v>1.441043041001</v>
      </c>
      <c r="D39" s="99">
        <v>54.830796553370405</v>
      </c>
      <c r="E39" s="99">
        <v>9.999999999999999E-14</v>
      </c>
      <c r="F39" s="99">
        <v>-0.80670425729619999</v>
      </c>
      <c r="G39" s="99">
        <v>40.658441549682195</v>
      </c>
    </row>
    <row r="40" spans="1:7" x14ac:dyDescent="0.3">
      <c r="A40" s="79" t="s">
        <v>116</v>
      </c>
      <c r="B40" s="99">
        <v>-777.66379214799008</v>
      </c>
      <c r="C40" s="99">
        <v>-151.20489935887517</v>
      </c>
      <c r="D40" s="99">
        <v>-57.377251143061692</v>
      </c>
      <c r="E40" s="99">
        <v>-1.9999999999999998E-13</v>
      </c>
      <c r="F40" s="99">
        <v>-0.49777799166150005</v>
      </c>
      <c r="G40" s="99">
        <v>-23.847935622876697</v>
      </c>
    </row>
    <row r="41" spans="1:7" x14ac:dyDescent="0.3">
      <c r="A41" s="78" t="s">
        <v>9</v>
      </c>
      <c r="B41" s="98">
        <v>1960.3048349287603</v>
      </c>
      <c r="C41" s="98">
        <v>822.1084279834912</v>
      </c>
      <c r="D41" s="98">
        <v>466.25877949466656</v>
      </c>
      <c r="E41" s="98">
        <v>2.3383444058840999</v>
      </c>
      <c r="F41" s="98">
        <v>89.576199656933696</v>
      </c>
      <c r="G41" s="98">
        <v>410.94615851227644</v>
      </c>
    </row>
    <row r="42" spans="1:7" x14ac:dyDescent="0.3">
      <c r="A42" s="79" t="s">
        <v>148</v>
      </c>
      <c r="B42" s="97">
        <v>-497.9049131689643</v>
      </c>
      <c r="C42" s="97">
        <v>-315.98309903533931</v>
      </c>
      <c r="D42" s="97">
        <v>-287.55004172863812</v>
      </c>
      <c r="E42" s="97">
        <v>-1.1999999999999999E-12</v>
      </c>
      <c r="F42" s="97">
        <v>-47.381131171730203</v>
      </c>
      <c r="G42" s="97">
        <v>-186.10189540613808</v>
      </c>
    </row>
    <row r="43" spans="1:7" x14ac:dyDescent="0.3">
      <c r="A43" s="78" t="s">
        <v>119</v>
      </c>
      <c r="B43" s="98">
        <v>1462.3999217597959</v>
      </c>
      <c r="C43" s="98">
        <v>506.12532894815189</v>
      </c>
      <c r="D43" s="98">
        <v>178.70873776602849</v>
      </c>
      <c r="E43" s="98">
        <v>2.3383444058828999</v>
      </c>
      <c r="F43" s="98">
        <v>42.1950684852035</v>
      </c>
      <c r="G43" s="98">
        <v>224.8442631061383</v>
      </c>
    </row>
    <row r="44" spans="1:7" x14ac:dyDescent="0.3">
      <c r="A44" s="79" t="s">
        <v>155</v>
      </c>
      <c r="B44" s="97">
        <v>-113.16453145007378</v>
      </c>
      <c r="C44" s="97">
        <v>-7.613018115640414</v>
      </c>
      <c r="D44" s="97">
        <v>-57.5933147689083</v>
      </c>
      <c r="E44" s="97">
        <v>0.63091015617300006</v>
      </c>
      <c r="F44" s="97">
        <v>-14.077130366488596</v>
      </c>
      <c r="G44" s="97">
        <v>-78.039040468458609</v>
      </c>
    </row>
    <row r="45" spans="1:7" x14ac:dyDescent="0.3">
      <c r="A45" s="79" t="s">
        <v>197</v>
      </c>
      <c r="B45" s="97">
        <v>1.2790934840065999</v>
      </c>
      <c r="C45" s="99">
        <v>6.4795506179200005E-2</v>
      </c>
      <c r="D45" s="97">
        <v>4.5494591389854993</v>
      </c>
      <c r="E45" s="99">
        <v>148.20313914082141</v>
      </c>
      <c r="F45" s="97">
        <v>0.68261993214960004</v>
      </c>
      <c r="G45" s="97">
        <v>-1.5000099011656001</v>
      </c>
    </row>
    <row r="46" spans="1:7" x14ac:dyDescent="0.3">
      <c r="A46" s="78" t="s">
        <v>150</v>
      </c>
      <c r="B46" s="98">
        <v>1350.5144837937287</v>
      </c>
      <c r="C46" s="98">
        <v>498.57710633869073</v>
      </c>
      <c r="D46" s="98">
        <v>125.66488213610569</v>
      </c>
      <c r="E46" s="98">
        <v>151.17239370287732</v>
      </c>
      <c r="F46" s="98">
        <v>28.800558050864502</v>
      </c>
      <c r="G46" s="98">
        <v>145.30521273651408</v>
      </c>
    </row>
    <row r="47" spans="1:7" x14ac:dyDescent="0.3">
      <c r="A47" s="79" t="s">
        <v>196</v>
      </c>
      <c r="B47" s="97">
        <v>-337.42843784203336</v>
      </c>
      <c r="C47" s="97">
        <v>-219.93125581353843</v>
      </c>
      <c r="D47" s="97">
        <v>4.9855329718238997</v>
      </c>
      <c r="E47" s="97">
        <v>-7.3090555612608998</v>
      </c>
      <c r="F47" s="97">
        <v>-16.909693575254</v>
      </c>
      <c r="G47" s="97">
        <v>-91.936254497120999</v>
      </c>
    </row>
    <row r="48" spans="1:7" x14ac:dyDescent="0.3">
      <c r="A48" s="78" t="s">
        <v>152</v>
      </c>
      <c r="B48" s="98">
        <v>1013.0860459516954</v>
      </c>
      <c r="C48" s="98">
        <v>278.6458505251523</v>
      </c>
      <c r="D48" s="98">
        <v>130.65041510792958</v>
      </c>
      <c r="E48" s="98">
        <v>143.8633381416164</v>
      </c>
      <c r="F48" s="98">
        <v>11.890864475610503</v>
      </c>
      <c r="G48" s="98">
        <v>53.368958239393081</v>
      </c>
    </row>
    <row r="50" spans="1:1" x14ac:dyDescent="0.3">
      <c r="A50" s="8"/>
    </row>
    <row r="51" spans="1:1" x14ac:dyDescent="0.3">
      <c r="A51" s="5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A05A-B67B-409A-A1D8-93369D1CA2A9}">
  <sheetPr>
    <tabColor rgb="FF00A443"/>
  </sheetPr>
  <dimension ref="A2:H62"/>
  <sheetViews>
    <sheetView showGridLines="0" zoomScaleNormal="100" workbookViewId="0"/>
  </sheetViews>
  <sheetFormatPr baseColWidth="10" defaultColWidth="11.36328125" defaultRowHeight="12" x14ac:dyDescent="0.3"/>
  <cols>
    <col min="1" max="1" width="60.453125" style="110" customWidth="1"/>
    <col min="2" max="2" width="11.453125" style="110" customWidth="1"/>
    <col min="3" max="3" width="2.6328125" style="110" customWidth="1"/>
    <col min="4" max="4" width="10" style="110" bestFit="1" customWidth="1"/>
    <col min="5" max="6" width="2.6328125" style="110" customWidth="1"/>
    <col min="7" max="12" width="11.36328125" style="110"/>
    <col min="13" max="13" width="10.08984375" style="110" customWidth="1"/>
    <col min="14" max="16384" width="11.36328125" style="110"/>
  </cols>
  <sheetData>
    <row r="2" spans="1:8" ht="12.75" customHeight="1" x14ac:dyDescent="0.3"/>
    <row r="3" spans="1:8" ht="12.75" customHeight="1" x14ac:dyDescent="0.3"/>
    <row r="4" spans="1:8" ht="12.75" customHeight="1" x14ac:dyDescent="0.3"/>
    <row r="5" spans="1:8" x14ac:dyDescent="0.3">
      <c r="A5" s="111" t="s">
        <v>161</v>
      </c>
      <c r="B5" s="112"/>
      <c r="D5" s="113"/>
    </row>
    <row r="6" spans="1:8" ht="14.5" x14ac:dyDescent="0.35">
      <c r="A6" s="83" t="s">
        <v>107</v>
      </c>
      <c r="B6" s="112"/>
      <c r="D6" s="113"/>
    </row>
    <row r="7" spans="1:8" x14ac:dyDescent="0.3">
      <c r="A7" s="114" t="s">
        <v>33</v>
      </c>
      <c r="B7" s="112"/>
      <c r="D7" s="113"/>
    </row>
    <row r="8" spans="1:8" ht="13" x14ac:dyDescent="0.3">
      <c r="A8" s="115"/>
      <c r="B8" s="115"/>
      <c r="D8" s="55" t="s">
        <v>99</v>
      </c>
    </row>
    <row r="9" spans="1:8" ht="24" x14ac:dyDescent="0.3">
      <c r="A9" s="117"/>
      <c r="B9" s="68" t="s">
        <v>156</v>
      </c>
      <c r="C9" s="118"/>
      <c r="D9" s="68" t="s">
        <v>159</v>
      </c>
      <c r="E9" s="118"/>
      <c r="F9" s="118"/>
    </row>
    <row r="10" spans="1:8" ht="13" x14ac:dyDescent="0.3">
      <c r="A10" s="119" t="s">
        <v>146</v>
      </c>
      <c r="B10" s="186">
        <v>12017.57540680871</v>
      </c>
      <c r="C10" s="187"/>
      <c r="D10" s="188">
        <v>10451.513659410144</v>
      </c>
      <c r="E10" s="120"/>
      <c r="F10" s="120"/>
      <c r="G10" s="121"/>
    </row>
    <row r="11" spans="1:8" ht="13" x14ac:dyDescent="0.3">
      <c r="A11" s="122" t="s">
        <v>147</v>
      </c>
      <c r="B11" s="189">
        <v>-5588.2399048993448</v>
      </c>
      <c r="C11" s="190"/>
      <c r="D11" s="191">
        <v>-4624.1720802855252</v>
      </c>
      <c r="E11" s="123"/>
      <c r="F11" s="123"/>
      <c r="G11" s="121"/>
      <c r="H11" s="121"/>
    </row>
    <row r="12" spans="1:8" ht="13" x14ac:dyDescent="0.3">
      <c r="A12" s="124" t="s">
        <v>110</v>
      </c>
      <c r="B12" s="192">
        <v>6429.3355019093651</v>
      </c>
      <c r="C12" s="193"/>
      <c r="D12" s="194">
        <v>5827.3415791246171</v>
      </c>
      <c r="E12" s="125"/>
      <c r="F12" s="125"/>
      <c r="G12" s="121"/>
    </row>
    <row r="13" spans="1:8" ht="13" x14ac:dyDescent="0.3">
      <c r="A13" s="119" t="s">
        <v>111</v>
      </c>
      <c r="B13" s="195">
        <v>-1348.4101947457168</v>
      </c>
      <c r="C13" s="193"/>
      <c r="D13" s="196">
        <v>-1364.2874149441852</v>
      </c>
      <c r="E13" s="125"/>
      <c r="F13" s="125"/>
      <c r="G13" s="121"/>
    </row>
    <row r="14" spans="1:8" ht="13" x14ac:dyDescent="0.3">
      <c r="A14" s="122" t="s">
        <v>112</v>
      </c>
      <c r="B14" s="197">
        <v>-1040.7386043014942</v>
      </c>
      <c r="C14" s="193"/>
      <c r="D14" s="198">
        <v>-1058.4646990153021</v>
      </c>
      <c r="E14" s="125"/>
      <c r="F14" s="125"/>
      <c r="G14" s="121"/>
    </row>
    <row r="15" spans="1:8" ht="13" x14ac:dyDescent="0.3">
      <c r="A15" s="122" t="s">
        <v>192</v>
      </c>
      <c r="B15" s="197">
        <v>288.35700523213308</v>
      </c>
      <c r="C15" s="193"/>
      <c r="D15" s="197">
        <v>327.51732420796139</v>
      </c>
      <c r="E15" s="125"/>
      <c r="F15" s="125"/>
      <c r="G15" s="121"/>
    </row>
    <row r="16" spans="1:8" ht="13" x14ac:dyDescent="0.3">
      <c r="A16" s="122" t="s">
        <v>114</v>
      </c>
      <c r="B16" s="197">
        <v>-894.15458510852943</v>
      </c>
      <c r="C16" s="193"/>
      <c r="D16" s="198">
        <v>-977.19657083239701</v>
      </c>
      <c r="E16" s="125"/>
      <c r="F16" s="125"/>
      <c r="G16" s="121"/>
    </row>
    <row r="17" spans="1:8" ht="13" x14ac:dyDescent="0.3">
      <c r="A17" s="122" t="s">
        <v>193</v>
      </c>
      <c r="B17" s="197">
        <v>298.12598943217392</v>
      </c>
      <c r="C17" s="193"/>
      <c r="D17" s="197">
        <v>343.85653069555281</v>
      </c>
      <c r="E17" s="125"/>
      <c r="F17" s="125"/>
      <c r="G17" s="121"/>
    </row>
    <row r="18" spans="1:8" ht="13" x14ac:dyDescent="0.3">
      <c r="A18" s="119" t="s">
        <v>116</v>
      </c>
      <c r="B18" s="195">
        <v>-1013.7904391328219</v>
      </c>
      <c r="C18" s="193"/>
      <c r="D18" s="196">
        <v>-480.15892169938013</v>
      </c>
      <c r="E18" s="125"/>
      <c r="F18" s="125"/>
      <c r="G18" s="121"/>
    </row>
    <row r="19" spans="1:8" ht="13" x14ac:dyDescent="0.3">
      <c r="A19" s="124" t="s">
        <v>9</v>
      </c>
      <c r="B19" s="192">
        <v>4067.1348680308265</v>
      </c>
      <c r="C19" s="193"/>
      <c r="D19" s="194">
        <v>3982.8952424810559</v>
      </c>
      <c r="E19" s="125"/>
      <c r="F19" s="125"/>
      <c r="G19" s="121"/>
    </row>
    <row r="20" spans="1:8" ht="13" x14ac:dyDescent="0.3">
      <c r="A20" s="122" t="s">
        <v>148</v>
      </c>
      <c r="B20" s="197">
        <v>-1475.7073882906207</v>
      </c>
      <c r="C20" s="193"/>
      <c r="D20" s="198">
        <v>-1348.6866932785219</v>
      </c>
      <c r="E20" s="125"/>
      <c r="F20" s="125"/>
      <c r="G20" s="121"/>
    </row>
    <row r="21" spans="1:8" ht="13" x14ac:dyDescent="0.3">
      <c r="A21" s="124" t="s">
        <v>119</v>
      </c>
      <c r="B21" s="192">
        <v>2591.4274797402059</v>
      </c>
      <c r="C21" s="193"/>
      <c r="D21" s="194">
        <v>2634.2085492025326</v>
      </c>
      <c r="E21" s="125"/>
      <c r="F21" s="125"/>
      <c r="G21" s="121"/>
    </row>
    <row r="22" spans="1:8" ht="13" x14ac:dyDescent="0.3">
      <c r="A22" s="122" t="s">
        <v>139</v>
      </c>
      <c r="B22" s="197">
        <v>-1175.3827093659888</v>
      </c>
      <c r="C22" s="199"/>
      <c r="D22" s="198">
        <v>-1092.2662892562457</v>
      </c>
      <c r="E22" s="125"/>
      <c r="F22" s="125"/>
      <c r="G22" s="121"/>
    </row>
    <row r="23" spans="1:8" ht="13" x14ac:dyDescent="0.3">
      <c r="A23" s="122" t="s">
        <v>140</v>
      </c>
      <c r="B23" s="197">
        <v>678.78979039669002</v>
      </c>
      <c r="C23" s="199"/>
      <c r="D23" s="198">
        <v>475.66290749207474</v>
      </c>
      <c r="E23" s="125"/>
      <c r="F23" s="125"/>
      <c r="G23" s="121"/>
    </row>
    <row r="24" spans="1:8" ht="13" x14ac:dyDescent="0.3">
      <c r="A24" s="119" t="s">
        <v>149</v>
      </c>
      <c r="B24" s="186">
        <v>-496.59291896929881</v>
      </c>
      <c r="C24" s="193"/>
      <c r="D24" s="188">
        <v>-616.60338176417099</v>
      </c>
      <c r="E24" s="125"/>
      <c r="F24" s="125"/>
      <c r="G24" s="121"/>
    </row>
    <row r="25" spans="1:8" ht="13" x14ac:dyDescent="0.3">
      <c r="A25" s="119" t="s">
        <v>187</v>
      </c>
      <c r="B25" s="186">
        <v>81.29915006483364</v>
      </c>
      <c r="C25" s="193"/>
      <c r="D25" s="188">
        <v>48.273182667275705</v>
      </c>
      <c r="E25" s="125"/>
      <c r="F25" s="125"/>
      <c r="G25" s="121"/>
    </row>
    <row r="26" spans="1:8" ht="13" x14ac:dyDescent="0.3">
      <c r="A26" s="124" t="s">
        <v>150</v>
      </c>
      <c r="B26" s="192">
        <v>2176.1337108357407</v>
      </c>
      <c r="C26" s="193"/>
      <c r="D26" s="194">
        <v>2065.8783501056373</v>
      </c>
      <c r="E26" s="125"/>
      <c r="F26" s="125"/>
      <c r="G26" s="121"/>
    </row>
    <row r="27" spans="1:8" ht="13" x14ac:dyDescent="0.3">
      <c r="A27" s="122" t="s">
        <v>151</v>
      </c>
      <c r="B27" s="197">
        <v>-335.16949891989344</v>
      </c>
      <c r="C27" s="1"/>
      <c r="D27" s="34">
        <v>-425.23194229149095</v>
      </c>
      <c r="E27" s="125"/>
      <c r="F27" s="125"/>
      <c r="G27" s="121"/>
    </row>
    <row r="28" spans="1:8" s="1" customFormat="1" ht="13" x14ac:dyDescent="0.3">
      <c r="A28" s="122" t="s">
        <v>154</v>
      </c>
      <c r="B28" s="34">
        <v>88</v>
      </c>
      <c r="D28" s="34">
        <v>93.827061807208906</v>
      </c>
      <c r="H28" s="110"/>
    </row>
    <row r="29" spans="1:8" s="1" customFormat="1" ht="13" x14ac:dyDescent="0.3">
      <c r="A29" s="122" t="s">
        <v>126</v>
      </c>
      <c r="B29" s="34">
        <v>-63.947844404417495</v>
      </c>
      <c r="D29" s="34">
        <v>-34.560077725923492</v>
      </c>
    </row>
    <row r="30" spans="1:8" s="1" customFormat="1" ht="13" x14ac:dyDescent="0.3">
      <c r="A30" s="124" t="s">
        <v>152</v>
      </c>
      <c r="B30" s="192">
        <v>1865.0163675114297</v>
      </c>
      <c r="C30" s="200"/>
      <c r="D30" s="192">
        <v>1699.9133918954319</v>
      </c>
    </row>
    <row r="31" spans="1:8" s="1" customFormat="1" ht="13" x14ac:dyDescent="0.3"/>
    <row r="32" spans="1:8" x14ac:dyDescent="0.3">
      <c r="C32" s="125"/>
      <c r="E32" s="125"/>
      <c r="F32" s="125"/>
    </row>
    <row r="33" spans="1:7" x14ac:dyDescent="0.3">
      <c r="C33" s="125"/>
      <c r="E33" s="125"/>
      <c r="F33" s="125"/>
    </row>
    <row r="34" spans="1:7" x14ac:dyDescent="0.3">
      <c r="C34" s="125"/>
      <c r="E34" s="125"/>
      <c r="F34" s="125"/>
    </row>
    <row r="35" spans="1:7" x14ac:dyDescent="0.3">
      <c r="C35" s="125"/>
      <c r="E35" s="125"/>
      <c r="F35" s="125"/>
    </row>
    <row r="36" spans="1:7" x14ac:dyDescent="0.3">
      <c r="C36" s="125"/>
      <c r="E36" s="125"/>
      <c r="F36" s="125"/>
    </row>
    <row r="37" spans="1:7" x14ac:dyDescent="0.3">
      <c r="C37" s="125"/>
      <c r="E37" s="125"/>
      <c r="F37" s="125"/>
    </row>
    <row r="38" spans="1:7" ht="13" x14ac:dyDescent="0.3">
      <c r="C38" s="125"/>
      <c r="D38" s="55" t="s">
        <v>99</v>
      </c>
      <c r="E38" s="125"/>
      <c r="F38" s="125"/>
    </row>
    <row r="39" spans="1:7" ht="24" x14ac:dyDescent="0.3">
      <c r="A39" s="127"/>
      <c r="B39" s="68" t="s">
        <v>157</v>
      </c>
      <c r="C39" s="118"/>
      <c r="D39" s="68" t="s">
        <v>158</v>
      </c>
      <c r="E39" s="125"/>
      <c r="F39" s="125"/>
    </row>
    <row r="40" spans="1:7" x14ac:dyDescent="0.3">
      <c r="A40" s="119" t="s">
        <v>198</v>
      </c>
      <c r="B40" s="142">
        <v>12053.39320345305</v>
      </c>
      <c r="C40" s="125"/>
      <c r="D40" s="142">
        <v>9517.5358136968844</v>
      </c>
      <c r="E40" s="125"/>
      <c r="F40" s="125"/>
    </row>
    <row r="41" spans="1:7" x14ac:dyDescent="0.3">
      <c r="A41" s="122" t="s">
        <v>199</v>
      </c>
      <c r="B41" s="143">
        <v>-5560.9271489473376</v>
      </c>
      <c r="C41" s="125"/>
      <c r="D41" s="143">
        <v>-4186.6199406173691</v>
      </c>
      <c r="E41" s="125"/>
      <c r="F41" s="125"/>
    </row>
    <row r="42" spans="1:7" x14ac:dyDescent="0.3">
      <c r="A42" s="124" t="s">
        <v>110</v>
      </c>
      <c r="B42" s="141">
        <v>6492.4660545057131</v>
      </c>
      <c r="C42" s="125"/>
      <c r="D42" s="141">
        <v>5330.9158730795125</v>
      </c>
      <c r="E42" s="125"/>
      <c r="F42" s="125"/>
      <c r="G42" s="121"/>
    </row>
    <row r="43" spans="1:7" x14ac:dyDescent="0.3">
      <c r="A43" s="119" t="s">
        <v>111</v>
      </c>
      <c r="B43" s="144">
        <v>-1431.4943623757406</v>
      </c>
      <c r="C43" s="125"/>
      <c r="D43" s="144">
        <v>-1312.5490623428334</v>
      </c>
      <c r="E43" s="125"/>
      <c r="F43" s="125"/>
    </row>
    <row r="44" spans="1:7" x14ac:dyDescent="0.3">
      <c r="A44" s="122" t="s">
        <v>200</v>
      </c>
      <c r="B44" s="140">
        <v>-1008.4838496491861</v>
      </c>
      <c r="C44" s="125"/>
      <c r="D44" s="140">
        <v>-947.28975135679502</v>
      </c>
      <c r="E44" s="125"/>
      <c r="F44" s="125"/>
    </row>
    <row r="45" spans="1:7" x14ac:dyDescent="0.3">
      <c r="A45" s="122" t="s">
        <v>201</v>
      </c>
      <c r="B45" s="140">
        <v>250.07794821204129</v>
      </c>
      <c r="C45" s="125"/>
      <c r="D45" s="140">
        <v>328.87353535265891</v>
      </c>
      <c r="E45" s="125"/>
      <c r="F45" s="125"/>
    </row>
    <row r="46" spans="1:7" x14ac:dyDescent="0.3">
      <c r="A46" s="122" t="s">
        <v>202</v>
      </c>
      <c r="B46" s="140">
        <v>-912.81978920069423</v>
      </c>
      <c r="C46" s="125"/>
      <c r="D46" s="140">
        <v>-911.4877659255169</v>
      </c>
      <c r="E46" s="125"/>
      <c r="F46" s="125"/>
    </row>
    <row r="47" spans="1:7" x14ac:dyDescent="0.3">
      <c r="A47" s="122" t="s">
        <v>203</v>
      </c>
      <c r="B47" s="140">
        <v>239.73132826209806</v>
      </c>
      <c r="C47" s="125"/>
      <c r="D47" s="140">
        <v>217.35491958682033</v>
      </c>
      <c r="E47" s="125"/>
      <c r="F47" s="125"/>
    </row>
    <row r="48" spans="1:7" x14ac:dyDescent="0.3">
      <c r="A48" s="119" t="s">
        <v>116</v>
      </c>
      <c r="B48" s="144">
        <v>-1087.2933830972736</v>
      </c>
      <c r="C48" s="125"/>
      <c r="D48" s="144">
        <v>-495.12954303193851</v>
      </c>
      <c r="E48" s="125"/>
      <c r="F48" s="125"/>
    </row>
    <row r="49" spans="1:7" x14ac:dyDescent="0.3">
      <c r="A49" s="124" t="s">
        <v>9</v>
      </c>
      <c r="B49" s="141">
        <v>3973.6783090326981</v>
      </c>
      <c r="C49" s="125"/>
      <c r="D49" s="141">
        <v>3523.2372677047415</v>
      </c>
      <c r="E49" s="125"/>
      <c r="F49" s="125"/>
      <c r="G49" s="121"/>
    </row>
    <row r="50" spans="1:7" x14ac:dyDescent="0.3">
      <c r="A50" s="122" t="s">
        <v>204</v>
      </c>
      <c r="B50" s="140">
        <v>-1358.0339644213839</v>
      </c>
      <c r="C50" s="125"/>
      <c r="D50" s="140">
        <v>-1407.4060237075958</v>
      </c>
      <c r="E50" s="125"/>
      <c r="F50" s="125"/>
    </row>
    <row r="51" spans="1:7" x14ac:dyDescent="0.3">
      <c r="A51" s="124" t="s">
        <v>205</v>
      </c>
      <c r="B51" s="141">
        <v>2615.6443446113144</v>
      </c>
      <c r="C51" s="125"/>
      <c r="D51" s="141">
        <v>2115.8312439971451</v>
      </c>
      <c r="E51" s="125"/>
      <c r="F51" s="125"/>
      <c r="G51" s="121"/>
    </row>
    <row r="52" spans="1:7" x14ac:dyDescent="0.3">
      <c r="A52" s="122" t="s">
        <v>206</v>
      </c>
      <c r="B52" s="140">
        <v>-1102.0501397966195</v>
      </c>
      <c r="C52" s="126"/>
      <c r="D52" s="140">
        <v>-976.7969777225594</v>
      </c>
      <c r="E52" s="125"/>
      <c r="F52" s="125"/>
    </row>
    <row r="53" spans="1:7" x14ac:dyDescent="0.3">
      <c r="A53" s="122" t="s">
        <v>207</v>
      </c>
      <c r="B53" s="140">
        <v>598.95750305905403</v>
      </c>
      <c r="C53" s="126"/>
      <c r="D53" s="140">
        <v>874.72742824713123</v>
      </c>
      <c r="E53" s="125"/>
      <c r="F53" s="125"/>
    </row>
    <row r="54" spans="1:7" x14ac:dyDescent="0.3">
      <c r="A54" s="119" t="s">
        <v>149</v>
      </c>
      <c r="B54" s="142">
        <v>-503.0926367375655</v>
      </c>
      <c r="C54" s="125"/>
      <c r="D54" s="142">
        <v>-102.06954947542818</v>
      </c>
      <c r="E54" s="125"/>
      <c r="F54" s="125"/>
    </row>
    <row r="55" spans="1:7" x14ac:dyDescent="0.3">
      <c r="A55" s="129" t="s">
        <v>121</v>
      </c>
      <c r="B55" s="142">
        <v>113.43000783431586</v>
      </c>
      <c r="C55" s="125"/>
      <c r="D55" s="142">
        <v>73.116294990809251</v>
      </c>
      <c r="E55" s="125"/>
      <c r="F55" s="125"/>
    </row>
    <row r="56" spans="1:7" x14ac:dyDescent="0.3">
      <c r="A56" s="124" t="s">
        <v>150</v>
      </c>
      <c r="B56" s="141">
        <v>2225.9817157080647</v>
      </c>
      <c r="C56" s="125"/>
      <c r="D56" s="141">
        <v>2086.8779895125267</v>
      </c>
      <c r="E56" s="125"/>
      <c r="F56" s="125"/>
      <c r="G56" s="121"/>
    </row>
    <row r="57" spans="1:7" s="1" customFormat="1" ht="13" x14ac:dyDescent="0.3">
      <c r="A57" s="122" t="s">
        <v>208</v>
      </c>
      <c r="B57" s="34">
        <v>-483.69634732042016</v>
      </c>
      <c r="D57" s="34">
        <v>-353.90083878705332</v>
      </c>
    </row>
    <row r="58" spans="1:7" s="1" customFormat="1" ht="13" x14ac:dyDescent="0.3">
      <c r="A58" s="122" t="s">
        <v>209</v>
      </c>
      <c r="B58" s="34">
        <v>59</v>
      </c>
      <c r="D58" s="34">
        <v>75.985308937470052</v>
      </c>
    </row>
    <row r="59" spans="1:7" s="1" customFormat="1" ht="13" x14ac:dyDescent="0.3">
      <c r="A59" s="122" t="s">
        <v>126</v>
      </c>
      <c r="B59" s="34">
        <v>-126.92453923589609</v>
      </c>
      <c r="D59" s="34">
        <v>-175.31083706123167</v>
      </c>
    </row>
    <row r="60" spans="1:7" s="1" customFormat="1" ht="13" x14ac:dyDescent="0.3">
      <c r="A60" s="124" t="s">
        <v>152</v>
      </c>
      <c r="B60" s="141">
        <v>1674.3608291517485</v>
      </c>
      <c r="C60" s="125"/>
      <c r="D60" s="141">
        <v>1633.6516226017116</v>
      </c>
    </row>
    <row r="61" spans="1:7" s="1" customFormat="1" ht="13" x14ac:dyDescent="0.3"/>
    <row r="62" spans="1:7" s="1" customFormat="1" ht="13" x14ac:dyDescent="0.3"/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FF45-7922-44DF-93BE-B803E754B8DF}">
  <sheetPr>
    <tabColor rgb="FF00A443"/>
  </sheetPr>
  <dimension ref="A5:O37"/>
  <sheetViews>
    <sheetView showGridLines="0" zoomScaleNormal="100" workbookViewId="0"/>
  </sheetViews>
  <sheetFormatPr baseColWidth="10" defaultColWidth="11.453125" defaultRowHeight="13" x14ac:dyDescent="0.3"/>
  <cols>
    <col min="1" max="1" width="35" style="1" bestFit="1" customWidth="1"/>
    <col min="2" max="2" width="11.453125" style="1" bestFit="1"/>
    <col min="3" max="3" width="20.453125" style="1" customWidth="1"/>
    <col min="4" max="16384" width="11.453125" style="1"/>
  </cols>
  <sheetData>
    <row r="5" spans="1:15" ht="14.5" x14ac:dyDescent="0.35">
      <c r="B5" s="43"/>
      <c r="C5" s="44" t="s">
        <v>160</v>
      </c>
      <c r="D5" s="43"/>
    </row>
    <row r="6" spans="1:15" ht="14.5" x14ac:dyDescent="0.35">
      <c r="B6" s="43"/>
      <c r="C6" s="82" t="s">
        <v>186</v>
      </c>
      <c r="D6" s="43"/>
    </row>
    <row r="7" spans="1:15" x14ac:dyDescent="0.3">
      <c r="B7" s="201"/>
      <c r="C7" s="202" t="s">
        <v>13</v>
      </c>
      <c r="D7" s="201"/>
    </row>
    <row r="8" spans="1:15" x14ac:dyDescent="0.3">
      <c r="G8" s="55" t="s">
        <v>99</v>
      </c>
    </row>
    <row r="9" spans="1:15" ht="14.25" customHeight="1" x14ac:dyDescent="0.3">
      <c r="A9" s="63" t="str">
        <f>+'Elec. Production&amp;Cust adjusted'!A9</f>
        <v>June 2026</v>
      </c>
      <c r="B9" s="58" t="s">
        <v>101</v>
      </c>
      <c r="C9" s="59" t="s">
        <v>102</v>
      </c>
      <c r="D9" s="58" t="s">
        <v>103</v>
      </c>
      <c r="E9" s="58" t="s">
        <v>20</v>
      </c>
      <c r="F9" s="58" t="s">
        <v>104</v>
      </c>
      <c r="G9" s="58" t="s">
        <v>105</v>
      </c>
    </row>
    <row r="10" spans="1:15" x14ac:dyDescent="0.3">
      <c r="A10" s="203" t="s">
        <v>108</v>
      </c>
      <c r="B10" s="91">
        <f>+'[1]PAISES (SEGREGADA) Ajustado'!B$4/1000</f>
        <v>8413.1143641240615</v>
      </c>
      <c r="C10" s="204">
        <f>+'[1]PAISES (SEGREGADA) Ajustado'!B$29/1000</f>
        <v>4017.727801952979</v>
      </c>
      <c r="D10" s="204">
        <f>+'[1]PAISES (SEGREGADA) Ajustado'!H$29/1000</f>
        <v>4361.0981351621831</v>
      </c>
      <c r="E10" s="91">
        <f>+'[1]PAISES (SEGREGADA) Ajustado'!H$4/1000</f>
        <v>17.179393932122</v>
      </c>
      <c r="F10" s="91">
        <f>+'[1]PAISES (SEGREGADA) Ajustado'!N$29/1000</f>
        <v>4802.6451001532432</v>
      </c>
      <c r="G10" s="91">
        <f>+'[1]PAISES (SEGREGADA) Ajustado'!N$4/1000</f>
        <v>1233.1159916958702</v>
      </c>
      <c r="H10" s="61"/>
      <c r="I10" s="61"/>
      <c r="J10" s="61"/>
      <c r="K10" s="61"/>
      <c r="L10" s="61"/>
      <c r="M10" s="61"/>
      <c r="N10" s="61"/>
      <c r="O10" s="61"/>
    </row>
    <row r="11" spans="1:15" x14ac:dyDescent="0.3">
      <c r="A11" s="203" t="s">
        <v>109</v>
      </c>
      <c r="B11" s="91">
        <f>+'[1]PAISES (SEGREGADA) Ajustado'!B$5/1000</f>
        <v>-4052.645098857</v>
      </c>
      <c r="C11" s="204">
        <f>+'[1]PAISES (SEGREGADA) Ajustado'!B$30/1000</f>
        <v>-1214.1066095372069</v>
      </c>
      <c r="D11" s="204">
        <f>+'[1]PAISES (SEGREGADA) Ajustado'!H$30/1000</f>
        <v>-1524.4261373947852</v>
      </c>
      <c r="E11" s="91">
        <f>+'[1]PAISES (SEGREGADA) Ajustado'!H$5/1000</f>
        <v>-1.7141000000000001E-8</v>
      </c>
      <c r="F11" s="91">
        <f>+'[1]PAISES (SEGREGADA) Ajustado'!N$30/1000</f>
        <v>-3118.1387551768526</v>
      </c>
      <c r="G11" s="91">
        <f>+'[1]PAISES (SEGREGADA) Ajustado'!N$5/1000</f>
        <v>-681.99849842462208</v>
      </c>
      <c r="H11" s="61"/>
      <c r="I11" s="61"/>
      <c r="J11" s="61"/>
      <c r="K11" s="61"/>
      <c r="L11" s="61"/>
      <c r="M11" s="61"/>
      <c r="N11" s="61"/>
      <c r="O11" s="61"/>
    </row>
    <row r="12" spans="1:15" x14ac:dyDescent="0.3">
      <c r="A12" s="54" t="s">
        <v>110</v>
      </c>
      <c r="B12" s="96">
        <f>+'[1]PAISES (SEGREGADA) Ajustado'!B$6/1000</f>
        <v>4360.4692652670619</v>
      </c>
      <c r="C12" s="102">
        <f>+'[1]PAISES (SEGREGADA) Ajustado'!B$31/1000</f>
        <v>2803.6211924157724</v>
      </c>
      <c r="D12" s="102">
        <f>+'[1]PAISES (SEGREGADA) Ajustado'!H$31/1000</f>
        <v>2836.6719977673974</v>
      </c>
      <c r="E12" s="96">
        <f>+'[1]PAISES (SEGREGADA) Ajustado'!H$6/1000</f>
        <v>17.179393914980999</v>
      </c>
      <c r="F12" s="96">
        <f>+'[1]PAISES (SEGREGADA) Ajustado'!N$31/1000</f>
        <v>1684.5063449763907</v>
      </c>
      <c r="G12" s="96">
        <f>+'[1]PAISES (SEGREGADA) Ajustado'!N$6/1000</f>
        <v>551.11749327124812</v>
      </c>
      <c r="H12" s="61"/>
      <c r="I12" s="61"/>
      <c r="J12" s="61"/>
      <c r="K12" s="61"/>
      <c r="L12" s="61"/>
      <c r="M12" s="61"/>
      <c r="N12" s="61"/>
      <c r="O12" s="61"/>
    </row>
    <row r="13" spans="1:15" x14ac:dyDescent="0.3">
      <c r="A13" s="203" t="s">
        <v>111</v>
      </c>
      <c r="B13" s="91">
        <f>+'[1]PAISES (SEGREGADA) Ajustado'!B$7/1000</f>
        <v>-620.14198666647849</v>
      </c>
      <c r="C13" s="91">
        <f>+'[1]PAISES (SEGREGADA) Ajustado'!B$32/1000</f>
        <v>-646.96106712267203</v>
      </c>
      <c r="D13" s="91">
        <f>+'[1]PAISES (SEGREGADA) Ajustado'!H$32/1000</f>
        <v>-893.7442236108227</v>
      </c>
      <c r="E13" s="91">
        <f>+'[1]PAISES (SEGREGADA) Ajustado'!H$7/1000</f>
        <v>-1.5768817379997</v>
      </c>
      <c r="F13" s="91">
        <f>+'[1]PAISES (SEGREGADA) Ajustado'!N$32/1000</f>
        <v>-325.58298863593132</v>
      </c>
      <c r="G13" s="91">
        <f>+'[1]PAISES (SEGREGADA) Ajustado'!N$7/1000</f>
        <v>-206.78350594831483</v>
      </c>
      <c r="H13" s="61"/>
      <c r="I13" s="61"/>
      <c r="J13" s="61"/>
      <c r="K13" s="61"/>
      <c r="L13" s="61"/>
      <c r="M13" s="61"/>
      <c r="N13" s="61"/>
      <c r="O13" s="61"/>
    </row>
    <row r="14" spans="1:15" x14ac:dyDescent="0.3">
      <c r="A14" s="203" t="s">
        <v>112</v>
      </c>
      <c r="B14" s="91">
        <f>+'[1]PAISES (SEGREGADA) Ajustado'!B$8/1000</f>
        <v>-436.60294038080031</v>
      </c>
      <c r="C14" s="204">
        <f>+'[1]PAISES (SEGREGADA) Ajustado'!B$33/1000</f>
        <v>-499.12953851395736</v>
      </c>
      <c r="D14" s="204">
        <f>+'[1]PAISES (SEGREGADA) Ajustado'!H$33/1000</f>
        <v>-720.07864404981865</v>
      </c>
      <c r="E14" s="91">
        <f>+'[1]PAISES (SEGREGADA) Ajustado'!H$8/1000</f>
        <v>9.999999999999999E-14</v>
      </c>
      <c r="F14" s="91">
        <f>+'[1]PAISES (SEGREGADA) Ajustado'!N$33/1000</f>
        <v>-272.26967494647988</v>
      </c>
      <c r="G14" s="91">
        <f>+'[1]PAISES (SEGREGADA) Ajustado'!N$8/1000</f>
        <v>-70.12903997555</v>
      </c>
      <c r="H14" s="61"/>
      <c r="I14" s="61"/>
      <c r="J14" s="61"/>
      <c r="K14" s="61"/>
      <c r="L14" s="61"/>
      <c r="M14" s="61"/>
      <c r="N14" s="61"/>
      <c r="O14" s="61"/>
    </row>
    <row r="15" spans="1:15" x14ac:dyDescent="0.3">
      <c r="A15" s="203" t="s">
        <v>188</v>
      </c>
      <c r="B15" s="91">
        <f>+'[1]PAISES (SEGREGADA) Ajustado'!B$9/1000</f>
        <v>110.8588048822</v>
      </c>
      <c r="C15" s="204">
        <f>+'[1]PAISES (SEGREGADA) Ajustado'!B$34/1000</f>
        <v>247.6135525326545</v>
      </c>
      <c r="D15" s="204">
        <f>+'[1]PAISES (SEGREGADA) Ajustado'!H$34/1000</f>
        <v>219.9667757989466</v>
      </c>
      <c r="E15" s="91">
        <f>+'[1]PAISES (SEGREGADA) Ajustado'!H$9/1000</f>
        <v>9.999999999999999E-14</v>
      </c>
      <c r="F15" s="91">
        <f>+'[1]PAISES (SEGREGADA) Ajustado'!N$34/1000</f>
        <v>0.57390393783740001</v>
      </c>
      <c r="G15" s="91">
        <f>+'[1]PAISES (SEGREGADA) Ajustado'!N$9/1000</f>
        <v>24.0778227141159</v>
      </c>
      <c r="H15" s="61"/>
      <c r="I15" s="61"/>
      <c r="J15" s="61"/>
      <c r="K15" s="61"/>
      <c r="L15" s="61"/>
      <c r="M15" s="61"/>
      <c r="N15" s="61"/>
      <c r="O15" s="61"/>
    </row>
    <row r="16" spans="1:15" x14ac:dyDescent="0.3">
      <c r="A16" s="203" t="s">
        <v>114</v>
      </c>
      <c r="B16" s="91">
        <f>+'[1]PAISES (SEGREGADA) Ajustado'!B$10/1000</f>
        <v>-558.19962193526192</v>
      </c>
      <c r="C16" s="204">
        <f>+'[1]PAISES (SEGREGADA) Ajustado'!B$35/1000</f>
        <v>-548.66946006828277</v>
      </c>
      <c r="D16" s="204">
        <f>+'[1]PAISES (SEGREGADA) Ajustado'!H$35/1000</f>
        <v>-515.81158649832003</v>
      </c>
      <c r="E16" s="91">
        <f>+'[1]PAISES (SEGREGADA) Ajustado'!H$10/1000</f>
        <v>-1.9172609016118001</v>
      </c>
      <c r="F16" s="91">
        <f>+'[1]PAISES (SEGREGADA) Ajustado'!N$35/1000</f>
        <v>-260.41790307106612</v>
      </c>
      <c r="G16" s="91">
        <f>+'[1]PAISES (SEGREGADA) Ajustado'!N$10/1000</f>
        <v>-142.8424004534003</v>
      </c>
      <c r="H16" s="61"/>
      <c r="I16" s="61"/>
      <c r="J16" s="61"/>
      <c r="K16" s="61"/>
      <c r="L16" s="61"/>
      <c r="M16" s="61"/>
      <c r="N16" s="61"/>
      <c r="O16" s="61"/>
    </row>
    <row r="17" spans="1:15" x14ac:dyDescent="0.3">
      <c r="A17" s="203" t="s">
        <v>189</v>
      </c>
      <c r="B17" s="91">
        <f>+'[1]PAISES (SEGREGADA) Ajustado'!B$11/1000</f>
        <v>263.80177076738363</v>
      </c>
      <c r="C17" s="204">
        <f>+'[1]PAISES (SEGREGADA) Ajustado'!B$36/1000</f>
        <v>153.2243789269136</v>
      </c>
      <c r="D17" s="204">
        <f>+'[1]PAISES (SEGREGADA) Ajustado'!H$36/1000</f>
        <v>122.1792311383694</v>
      </c>
      <c r="E17" s="91">
        <f>+'[1]PAISES (SEGREGADA) Ajustado'!H$11/1000</f>
        <v>0.34037916361190002</v>
      </c>
      <c r="F17" s="91">
        <f>+'[1]PAISES (SEGREGADA) Ajustado'!N$36/1000</f>
        <v>206.53068544377729</v>
      </c>
      <c r="G17" s="91">
        <f>+'[1]PAISES (SEGREGADA) Ajustado'!N$11/1000</f>
        <v>-17.889888233480399</v>
      </c>
      <c r="H17" s="61"/>
      <c r="I17" s="61"/>
      <c r="J17" s="61"/>
      <c r="K17" s="61"/>
      <c r="L17" s="61"/>
      <c r="M17" s="61"/>
      <c r="N17" s="61"/>
      <c r="O17" s="61"/>
    </row>
    <row r="18" spans="1:15" x14ac:dyDescent="0.3">
      <c r="A18" s="203" t="s">
        <v>116</v>
      </c>
      <c r="B18" s="91">
        <f>+'[1]PAISES (SEGREGADA) Ajustado'!B$12/1000</f>
        <v>-772.15925852934311</v>
      </c>
      <c r="C18" s="204">
        <f>+'[1]PAISES (SEGREGADA) Ajustado'!B$37/1000</f>
        <v>-189.31640969548869</v>
      </c>
      <c r="D18" s="204">
        <f>+'[1]PAISES (SEGREGADA) Ajustado'!H$37/1000</f>
        <v>-503.55982911619759</v>
      </c>
      <c r="E18" s="91">
        <f>+'[1]PAISES (SEGREGADA) Ajustado'!H$12/1000</f>
        <v>2.9999999999999998E-13</v>
      </c>
      <c r="F18" s="91">
        <f>+'[1]PAISES (SEGREGADA) Ajustado'!N$37/1000</f>
        <v>-5.6335478021674001</v>
      </c>
      <c r="G18" s="91">
        <f>+'[1]PAISES (SEGREGADA) Ajustado'!N$12/1000</f>
        <v>-22.618477824612199</v>
      </c>
      <c r="H18" s="61"/>
      <c r="I18" s="61"/>
      <c r="J18" s="61"/>
      <c r="K18" s="61"/>
      <c r="L18" s="61"/>
      <c r="M18" s="61"/>
      <c r="N18" s="61"/>
      <c r="O18" s="61"/>
    </row>
    <row r="19" spans="1:15" x14ac:dyDescent="0.3">
      <c r="A19" s="54" t="s">
        <v>9</v>
      </c>
      <c r="B19" s="102">
        <f>+'[1]PAISES (SEGREGADA) Ajustado'!B$13/1000</f>
        <v>2968.1680200712408</v>
      </c>
      <c r="C19" s="102">
        <f>+'[1]PAISES (SEGREGADA) Ajustado'!B$38/1000</f>
        <v>1967.3437155976117</v>
      </c>
      <c r="D19" s="102">
        <f>+'[1]PAISES (SEGREGADA) Ajustado'!H$38/1000</f>
        <v>1439.3679450403777</v>
      </c>
      <c r="E19" s="102">
        <f>+'[1]PAISES (SEGREGADA) Ajustado'!H$13/1000</f>
        <v>15.602512176981598</v>
      </c>
      <c r="F19" s="102">
        <f>+'[1]PAISES (SEGREGADA) Ajustado'!N$38/1000</f>
        <v>1353.2898085382919</v>
      </c>
      <c r="G19" s="102">
        <f>+'[1]PAISES (SEGREGADA) Ajustado'!N$13/1000</f>
        <v>321.71550949832113</v>
      </c>
      <c r="H19" s="61"/>
      <c r="I19" s="61"/>
      <c r="J19" s="61"/>
      <c r="K19" s="61"/>
      <c r="L19" s="61"/>
      <c r="M19" s="61"/>
      <c r="N19" s="61"/>
      <c r="O19" s="61"/>
    </row>
    <row r="20" spans="1:15" x14ac:dyDescent="0.3">
      <c r="H20" s="61"/>
      <c r="I20" s="61"/>
      <c r="J20" s="61"/>
      <c r="K20" s="61"/>
      <c r="L20" s="61"/>
      <c r="M20" s="61"/>
      <c r="N20" s="61"/>
      <c r="O20" s="61"/>
    </row>
    <row r="21" spans="1:15" x14ac:dyDescent="0.3">
      <c r="H21" s="61"/>
      <c r="I21" s="61"/>
      <c r="J21" s="61"/>
      <c r="K21" s="61"/>
      <c r="L21" s="61"/>
      <c r="M21" s="61"/>
      <c r="N21" s="61"/>
      <c r="O21" s="61"/>
    </row>
    <row r="22" spans="1:15" x14ac:dyDescent="0.3">
      <c r="H22" s="61"/>
      <c r="I22" s="61"/>
      <c r="J22" s="61"/>
      <c r="K22" s="61"/>
      <c r="L22" s="61"/>
      <c r="M22" s="61"/>
      <c r="N22" s="61"/>
      <c r="O22" s="61"/>
    </row>
    <row r="23" spans="1:15" x14ac:dyDescent="0.3">
      <c r="G23" s="55" t="s">
        <v>99</v>
      </c>
      <c r="H23" s="61"/>
      <c r="I23" s="61"/>
      <c r="J23" s="61"/>
      <c r="K23" s="61"/>
      <c r="L23" s="61"/>
      <c r="M23" s="61"/>
      <c r="N23" s="61"/>
      <c r="O23" s="61"/>
    </row>
    <row r="24" spans="1:15" ht="14.25" customHeight="1" x14ac:dyDescent="0.3">
      <c r="A24" s="63" t="str">
        <f>+'Elec. Production&amp;Cust adjusted'!A31</f>
        <v>June 2025</v>
      </c>
      <c r="B24" s="58" t="s">
        <v>101</v>
      </c>
      <c r="C24" s="59" t="s">
        <v>102</v>
      </c>
      <c r="D24" s="58" t="s">
        <v>103</v>
      </c>
      <c r="E24" s="58" t="s">
        <v>20</v>
      </c>
      <c r="F24" s="58" t="s">
        <v>104</v>
      </c>
      <c r="G24" s="58" t="s">
        <v>105</v>
      </c>
    </row>
    <row r="25" spans="1:15" x14ac:dyDescent="0.3">
      <c r="A25" s="203" t="s">
        <v>108</v>
      </c>
      <c r="B25" s="91">
        <v>8329.3090897921211</v>
      </c>
      <c r="C25" s="204">
        <v>3930.1567438474622</v>
      </c>
      <c r="D25" s="237">
        <v>4194.8609994540238</v>
      </c>
      <c r="E25" s="91">
        <v>3.4267987660440005</v>
      </c>
      <c r="F25" s="91">
        <v>4248.609491405201</v>
      </c>
      <c r="G25" s="91">
        <v>1338.1115077512281</v>
      </c>
      <c r="H25" s="61"/>
      <c r="I25" s="61"/>
      <c r="J25" s="61"/>
      <c r="K25" s="61"/>
      <c r="L25" s="61"/>
      <c r="M25" s="61"/>
      <c r="N25" s="61"/>
      <c r="O25" s="61"/>
    </row>
    <row r="26" spans="1:15" x14ac:dyDescent="0.3">
      <c r="A26" s="203" t="s">
        <v>109</v>
      </c>
      <c r="B26" s="91">
        <v>-3993.6291326</v>
      </c>
      <c r="C26" s="204">
        <v>-1344.0196497960055</v>
      </c>
      <c r="D26" s="204">
        <v>-1430.2592355808958</v>
      </c>
      <c r="E26" s="91">
        <v>-3.6724900000000001E-8</v>
      </c>
      <c r="F26" s="91">
        <v>-2697.1382735818961</v>
      </c>
      <c r="G26" s="91">
        <v>-770.16320843731103</v>
      </c>
      <c r="H26" s="61"/>
      <c r="I26" s="61"/>
      <c r="J26" s="61"/>
      <c r="K26" s="61"/>
      <c r="L26" s="61"/>
      <c r="M26" s="61"/>
      <c r="N26" s="61"/>
      <c r="O26" s="61"/>
    </row>
    <row r="27" spans="1:15" x14ac:dyDescent="0.3">
      <c r="A27" s="54" t="s">
        <v>110</v>
      </c>
      <c r="B27" s="96">
        <v>4335.679957192121</v>
      </c>
      <c r="C27" s="102">
        <v>2586.1370940514566</v>
      </c>
      <c r="D27" s="96">
        <v>2764.6017638731282</v>
      </c>
      <c r="E27" s="96">
        <v>3.4267987293191005</v>
      </c>
      <c r="F27" s="96">
        <v>1551.4712178233049</v>
      </c>
      <c r="G27" s="96">
        <v>567.94829931391712</v>
      </c>
      <c r="H27" s="61"/>
      <c r="I27" s="61"/>
      <c r="J27" s="61"/>
      <c r="K27" s="61"/>
      <c r="L27" s="61"/>
      <c r="M27" s="61"/>
      <c r="N27" s="61"/>
      <c r="O27" s="61"/>
    </row>
    <row r="28" spans="1:15" x14ac:dyDescent="0.3">
      <c r="A28" s="203" t="s">
        <v>111</v>
      </c>
      <c r="B28" s="91">
        <v>-601.83114814536941</v>
      </c>
      <c r="C28" s="91">
        <v>-619.94184695079139</v>
      </c>
      <c r="D28" s="91">
        <v>-916.39108110688403</v>
      </c>
      <c r="E28" s="91">
        <v>-5.3725121100269995</v>
      </c>
      <c r="F28" s="91">
        <v>-408.05881819337128</v>
      </c>
      <c r="G28" s="91">
        <v>-135.9577940588581</v>
      </c>
      <c r="H28" s="61"/>
      <c r="I28" s="61"/>
      <c r="J28" s="61"/>
      <c r="K28" s="61"/>
      <c r="L28" s="61"/>
      <c r="M28" s="61"/>
      <c r="N28" s="61"/>
      <c r="O28" s="61"/>
    </row>
    <row r="29" spans="1:15" x14ac:dyDescent="0.3">
      <c r="A29" s="203" t="s">
        <v>112</v>
      </c>
      <c r="B29" s="91">
        <v>-426.86221320970003</v>
      </c>
      <c r="C29" s="204">
        <v>-430.44119527542222</v>
      </c>
      <c r="D29" s="204">
        <v>-675.07436824950719</v>
      </c>
      <c r="E29" s="91">
        <v>1.9999999999999998E-13</v>
      </c>
      <c r="F29" s="91">
        <v>-241.64915492714161</v>
      </c>
      <c r="G29" s="91">
        <v>-68.225802764613292</v>
      </c>
      <c r="H29" s="61"/>
      <c r="I29" s="61"/>
      <c r="J29" s="61"/>
      <c r="K29" s="61"/>
      <c r="L29" s="61"/>
      <c r="M29" s="61"/>
      <c r="N29" s="61"/>
      <c r="O29" s="61"/>
    </row>
    <row r="30" spans="1:15" x14ac:dyDescent="0.3">
      <c r="A30" s="203" t="s">
        <v>188</v>
      </c>
      <c r="B30" s="91">
        <v>103.34433676610001</v>
      </c>
      <c r="C30" s="204">
        <v>209.1855823411164</v>
      </c>
      <c r="D30" s="204">
        <v>237.6623442130776</v>
      </c>
      <c r="E30" s="91">
        <v>0</v>
      </c>
      <c r="F30" s="91">
        <v>0.92601283144730007</v>
      </c>
      <c r="G30" s="91">
        <v>19.451137957268902</v>
      </c>
      <c r="H30" s="61"/>
      <c r="I30" s="61"/>
      <c r="J30" s="61"/>
      <c r="K30" s="61"/>
      <c r="L30" s="61"/>
      <c r="M30" s="61"/>
      <c r="N30" s="61"/>
      <c r="O30" s="61"/>
    </row>
    <row r="31" spans="1:15" x14ac:dyDescent="0.3">
      <c r="A31" s="203" t="s">
        <v>114</v>
      </c>
      <c r="B31" s="91">
        <v>-551.34062226415949</v>
      </c>
      <c r="C31" s="204">
        <v>-482.652869176053</v>
      </c>
      <c r="D31" s="204">
        <v>-592.45171529958043</v>
      </c>
      <c r="E31" s="91">
        <v>-5.4083230687301995</v>
      </c>
      <c r="F31" s="91">
        <v>-240.50508502362459</v>
      </c>
      <c r="G31" s="91">
        <v>-127.84379180119591</v>
      </c>
      <c r="H31" s="61"/>
      <c r="I31" s="61"/>
      <c r="J31" s="61"/>
      <c r="K31" s="61"/>
      <c r="L31" s="61"/>
      <c r="M31" s="61"/>
      <c r="N31" s="61"/>
      <c r="O31" s="61"/>
    </row>
    <row r="32" spans="1:15" x14ac:dyDescent="0.3">
      <c r="A32" s="203" t="s">
        <v>189</v>
      </c>
      <c r="B32" s="91">
        <v>273.0273505623901</v>
      </c>
      <c r="C32" s="204">
        <v>83.966635159567403</v>
      </c>
      <c r="D32" s="204">
        <v>113.47265822912601</v>
      </c>
      <c r="E32" s="91">
        <v>3.5810958702999995E-2</v>
      </c>
      <c r="F32" s="91">
        <v>73.169408925947607</v>
      </c>
      <c r="G32" s="91">
        <v>40.660662549682201</v>
      </c>
      <c r="H32" s="61"/>
      <c r="I32" s="61"/>
      <c r="J32" s="61"/>
      <c r="K32" s="61"/>
      <c r="L32" s="61"/>
      <c r="M32" s="61"/>
      <c r="N32" s="61"/>
      <c r="O32" s="61"/>
    </row>
    <row r="33" spans="1:15" x14ac:dyDescent="0.3">
      <c r="A33" s="203" t="s">
        <v>116</v>
      </c>
      <c r="B33" s="91">
        <v>-821.46634726799016</v>
      </c>
      <c r="C33" s="204">
        <v>-237.2719373862567</v>
      </c>
      <c r="D33" s="204">
        <v>-491.1668871720006</v>
      </c>
      <c r="E33" s="91">
        <v>-9.999999999999999E-14</v>
      </c>
      <c r="F33" s="91">
        <v>-5.4292055270991995</v>
      </c>
      <c r="G33" s="91">
        <v>-24.4064284128767</v>
      </c>
      <c r="H33" s="61"/>
      <c r="I33" s="61"/>
      <c r="J33" s="61"/>
      <c r="K33" s="61"/>
      <c r="L33" s="61"/>
      <c r="M33" s="61"/>
      <c r="N33" s="61"/>
      <c r="O33" s="61"/>
    </row>
    <row r="34" spans="1:15" x14ac:dyDescent="0.3">
      <c r="A34" s="54" t="s">
        <v>9</v>
      </c>
      <c r="B34" s="102">
        <v>2912.3824617787614</v>
      </c>
      <c r="C34" s="102">
        <v>1728.9233097144086</v>
      </c>
      <c r="D34" s="102">
        <v>1357.0437955942436</v>
      </c>
      <c r="E34" s="102">
        <v>-1.9457133807079989</v>
      </c>
      <c r="F34" s="102">
        <v>1137.9831941028344</v>
      </c>
      <c r="G34" s="102">
        <v>407.5840768421823</v>
      </c>
      <c r="H34" s="61"/>
      <c r="I34" s="61"/>
      <c r="J34" s="61"/>
      <c r="K34" s="61"/>
      <c r="L34" s="61"/>
      <c r="M34" s="61"/>
      <c r="N34" s="61"/>
      <c r="O34" s="61"/>
    </row>
    <row r="36" spans="1:15" x14ac:dyDescent="0.3">
      <c r="A36" s="84"/>
    </row>
    <row r="37" spans="1:15" x14ac:dyDescent="0.3">
      <c r="B37" s="62"/>
    </row>
  </sheetData>
  <pageMargins left="0.7" right="0.7" top="0.75" bottom="0.75" header="0.3" footer="0.3"/>
  <pageSetup paperSize="9" orientation="portrait" r:id="rId1"/>
  <headerFooter>
    <oddFooter>&amp;C&amp;1#&amp;"Calibri"&amp;12&amp;K008000Internal Use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A443"/>
  </sheetPr>
  <dimension ref="A2:F30"/>
  <sheetViews>
    <sheetView showGridLines="0" zoomScaleNormal="100" workbookViewId="0"/>
  </sheetViews>
  <sheetFormatPr baseColWidth="10" defaultColWidth="11.453125" defaultRowHeight="13" x14ac:dyDescent="0.3"/>
  <cols>
    <col min="1" max="1" width="50.453125" style="1" bestFit="1" customWidth="1"/>
    <col min="2" max="3" width="15.453125" style="1" customWidth="1"/>
    <col min="4" max="4" width="12.453125" style="1" customWidth="1"/>
    <col min="5" max="16384" width="11.453125" style="1"/>
  </cols>
  <sheetData>
    <row r="2" spans="1:6" ht="12.75" customHeight="1" x14ac:dyDescent="0.3"/>
    <row r="3" spans="1:6" ht="12.75" customHeight="1" x14ac:dyDescent="0.3"/>
    <row r="4" spans="1:6" ht="12.75" customHeight="1" x14ac:dyDescent="0.3"/>
    <row r="5" spans="1:6" ht="14.5" x14ac:dyDescent="0.35">
      <c r="A5" s="43"/>
      <c r="B5" s="48" t="s">
        <v>184</v>
      </c>
      <c r="C5" s="43"/>
      <c r="D5" s="43"/>
    </row>
    <row r="6" spans="1:6" ht="14.5" x14ac:dyDescent="0.35">
      <c r="A6" s="43"/>
      <c r="B6" s="48" t="str">
        <f>+'Balance Sheet'!A6</f>
        <v>June 2026</v>
      </c>
      <c r="C6" s="46"/>
      <c r="D6" s="43"/>
    </row>
    <row r="7" spans="1:6" ht="14.5" x14ac:dyDescent="0.35">
      <c r="A7" s="43"/>
      <c r="B7" s="48" t="s">
        <v>33</v>
      </c>
      <c r="C7" s="49"/>
      <c r="D7" s="43"/>
    </row>
    <row r="8" spans="1:6" x14ac:dyDescent="0.3">
      <c r="D8" s="55" t="s">
        <v>99</v>
      </c>
    </row>
    <row r="9" spans="1:6" x14ac:dyDescent="0.3">
      <c r="B9" s="205" t="s">
        <v>22</v>
      </c>
      <c r="C9" s="205" t="s">
        <v>23</v>
      </c>
      <c r="D9" s="206" t="s">
        <v>98</v>
      </c>
      <c r="F9" s="34"/>
    </row>
    <row r="10" spans="1:6" x14ac:dyDescent="0.3">
      <c r="A10" s="207" t="s">
        <v>169</v>
      </c>
      <c r="B10" s="104">
        <v>8050</v>
      </c>
      <c r="C10" s="104">
        <v>7497</v>
      </c>
      <c r="D10" s="104">
        <v>553</v>
      </c>
    </row>
    <row r="11" spans="1:6" x14ac:dyDescent="0.3">
      <c r="A11" s="208" t="s">
        <v>170</v>
      </c>
      <c r="B11" s="105">
        <v>-134.4</v>
      </c>
      <c r="C11" s="105">
        <v>98</v>
      </c>
      <c r="D11" s="106">
        <v>-232.4</v>
      </c>
    </row>
    <row r="12" spans="1:6" x14ac:dyDescent="0.3">
      <c r="A12" s="208" t="s">
        <v>171</v>
      </c>
      <c r="B12" s="105">
        <v>-60</v>
      </c>
      <c r="C12" s="105">
        <v>-60</v>
      </c>
      <c r="D12" s="106">
        <v>0</v>
      </c>
    </row>
    <row r="13" spans="1:6" x14ac:dyDescent="0.3">
      <c r="A13" s="208" t="s">
        <v>172</v>
      </c>
      <c r="B13" s="105">
        <v>39</v>
      </c>
      <c r="C13" s="105">
        <v>25</v>
      </c>
      <c r="D13" s="106">
        <v>14</v>
      </c>
    </row>
    <row r="14" spans="1:6" x14ac:dyDescent="0.3">
      <c r="A14" s="208" t="s">
        <v>173</v>
      </c>
      <c r="B14" s="105">
        <v>-1113.4000000000001</v>
      </c>
      <c r="C14" s="105">
        <v>-605</v>
      </c>
      <c r="D14" s="106">
        <v>-508.4</v>
      </c>
    </row>
    <row r="15" spans="1:6" x14ac:dyDescent="0.3">
      <c r="A15" s="208" t="s">
        <v>174</v>
      </c>
      <c r="B15" s="105">
        <v>43</v>
      </c>
      <c r="C15" s="105">
        <v>87</v>
      </c>
      <c r="D15" s="106">
        <v>-44</v>
      </c>
    </row>
    <row r="16" spans="1:6" x14ac:dyDescent="0.3">
      <c r="A16" s="208" t="s">
        <v>175</v>
      </c>
      <c r="B16" s="105">
        <v>-758</v>
      </c>
      <c r="C16" s="105">
        <v>-838</v>
      </c>
      <c r="D16" s="106">
        <v>80</v>
      </c>
    </row>
    <row r="17" spans="1:4" x14ac:dyDescent="0.3">
      <c r="A17" s="208" t="s">
        <v>176</v>
      </c>
      <c r="B17" s="106">
        <v>182</v>
      </c>
      <c r="C17" s="106">
        <v>135</v>
      </c>
      <c r="D17" s="106">
        <v>47</v>
      </c>
    </row>
    <row r="18" spans="1:4" x14ac:dyDescent="0.3">
      <c r="A18" s="103" t="s">
        <v>145</v>
      </c>
      <c r="B18" s="107">
        <v>6248</v>
      </c>
      <c r="C18" s="107">
        <v>6339</v>
      </c>
      <c r="D18" s="107">
        <v>-91</v>
      </c>
    </row>
    <row r="20" spans="1:4" x14ac:dyDescent="0.3">
      <c r="A20" s="209" t="s">
        <v>144</v>
      </c>
      <c r="B20" s="176">
        <v>-2950</v>
      </c>
      <c r="C20" s="176">
        <v>-2155</v>
      </c>
      <c r="D20" s="176">
        <v>-795</v>
      </c>
    </row>
    <row r="21" spans="1:4" x14ac:dyDescent="0.3">
      <c r="A21" s="210" t="s">
        <v>177</v>
      </c>
      <c r="B21" s="106">
        <v>-308</v>
      </c>
      <c r="C21" s="106">
        <v>-479</v>
      </c>
      <c r="D21" s="106">
        <v>171</v>
      </c>
    </row>
    <row r="22" spans="1:4" x14ac:dyDescent="0.3">
      <c r="A22" s="210" t="s">
        <v>178</v>
      </c>
      <c r="B22" s="108">
        <v>-197</v>
      </c>
      <c r="C22" s="108">
        <v>-152</v>
      </c>
      <c r="D22" s="108">
        <v>-45</v>
      </c>
    </row>
    <row r="23" spans="1:4" x14ac:dyDescent="0.3">
      <c r="A23" s="210" t="s">
        <v>179</v>
      </c>
      <c r="B23" s="108">
        <v>-2445</v>
      </c>
      <c r="C23" s="108">
        <v>-1524</v>
      </c>
      <c r="D23" s="108">
        <v>-921</v>
      </c>
    </row>
    <row r="24" spans="1:4" x14ac:dyDescent="0.3">
      <c r="A24" s="208" t="s">
        <v>143</v>
      </c>
      <c r="B24" s="108">
        <v>-5901.6</v>
      </c>
      <c r="C24" s="108">
        <v>-5604</v>
      </c>
      <c r="D24" s="108">
        <v>-297.60000000000002</v>
      </c>
    </row>
    <row r="25" spans="1:4" x14ac:dyDescent="0.3">
      <c r="A25" s="208" t="s">
        <v>142</v>
      </c>
      <c r="B25" s="106">
        <v>3564.4</v>
      </c>
      <c r="C25" s="106">
        <v>4407</v>
      </c>
      <c r="D25" s="106">
        <v>-842.6</v>
      </c>
    </row>
    <row r="26" spans="1:4" x14ac:dyDescent="0.3">
      <c r="A26" s="208" t="s">
        <v>74</v>
      </c>
      <c r="B26" s="106">
        <v>-1000</v>
      </c>
      <c r="C26" s="106">
        <v>-800</v>
      </c>
      <c r="D26" s="106">
        <v>-200</v>
      </c>
    </row>
    <row r="27" spans="1:4" x14ac:dyDescent="0.3">
      <c r="A27" s="208" t="s">
        <v>180</v>
      </c>
      <c r="B27" s="106">
        <v>-1107</v>
      </c>
      <c r="C27" s="106">
        <v>-2178</v>
      </c>
      <c r="D27" s="106">
        <v>1071</v>
      </c>
    </row>
    <row r="28" spans="1:4" x14ac:dyDescent="0.3">
      <c r="A28" s="211" t="s">
        <v>181</v>
      </c>
      <c r="B28" s="106">
        <v>-1574</v>
      </c>
      <c r="C28" s="106">
        <v>1886</v>
      </c>
      <c r="D28" s="106">
        <v>-3460</v>
      </c>
    </row>
    <row r="29" spans="1:4" x14ac:dyDescent="0.3">
      <c r="A29" s="211" t="s">
        <v>182</v>
      </c>
      <c r="B29" s="212">
        <v>-1216</v>
      </c>
      <c r="C29" s="212">
        <v>-1047</v>
      </c>
      <c r="D29" s="212">
        <v>-169</v>
      </c>
    </row>
    <row r="30" spans="1:4" x14ac:dyDescent="0.3">
      <c r="A30" s="103" t="s">
        <v>183</v>
      </c>
      <c r="B30" s="107">
        <v>-3936.2</v>
      </c>
      <c r="C30" s="107">
        <v>848</v>
      </c>
      <c r="D30" s="107">
        <v>-4784.2</v>
      </c>
    </row>
  </sheetData>
  <pageMargins left="0.7" right="0.7" top="0.75" bottom="0.75" header="0.3" footer="0.3"/>
  <pageSetup paperSize="9" scale="88" orientation="portrait" r:id="rId1"/>
  <headerFooter>
    <oddFooter>&amp;C&amp;1#&amp;"Calibri"&amp;12&amp;K008000Internal Use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2:I34"/>
  <sheetViews>
    <sheetView showGridLines="0" zoomScale="80" zoomScaleNormal="80" workbookViewId="0"/>
  </sheetViews>
  <sheetFormatPr baseColWidth="10" defaultColWidth="11.453125" defaultRowHeight="13" x14ac:dyDescent="0.3"/>
  <cols>
    <col min="1" max="1" width="55.54296875" style="1" bestFit="1" customWidth="1"/>
    <col min="2" max="2" width="13.453125" style="1" customWidth="1"/>
    <col min="3" max="4" width="13.54296875" style="1" customWidth="1"/>
    <col min="5" max="16384" width="11.453125" style="1"/>
  </cols>
  <sheetData>
    <row r="2" spans="1:9" ht="12.75" customHeight="1" x14ac:dyDescent="0.3"/>
    <row r="3" spans="1:9" ht="12.75" customHeight="1" x14ac:dyDescent="0.3"/>
    <row r="4" spans="1:9" ht="12.75" customHeight="1" x14ac:dyDescent="0.3"/>
    <row r="5" spans="1:9" ht="18" x14ac:dyDescent="0.4">
      <c r="A5" s="45" t="s">
        <v>138</v>
      </c>
      <c r="B5" s="45"/>
      <c r="C5" s="45"/>
      <c r="D5" s="6"/>
    </row>
    <row r="6" spans="1:9" ht="18" x14ac:dyDescent="0.4">
      <c r="A6" s="83" t="str">
        <f>+'Balance Sheet'!A6</f>
        <v>June 2026</v>
      </c>
      <c r="B6" s="45"/>
      <c r="C6" s="45"/>
      <c r="D6" s="6"/>
    </row>
    <row r="7" spans="1:9" ht="18" x14ac:dyDescent="0.4">
      <c r="A7" s="50" t="s">
        <v>33</v>
      </c>
      <c r="B7" s="45"/>
      <c r="C7" s="45"/>
      <c r="D7" s="6"/>
    </row>
    <row r="8" spans="1:9" x14ac:dyDescent="0.3">
      <c r="A8" s="4"/>
      <c r="B8" s="4"/>
      <c r="C8" s="16"/>
      <c r="D8" s="4"/>
    </row>
    <row r="9" spans="1:9" x14ac:dyDescent="0.3">
      <c r="A9" s="4"/>
      <c r="B9" s="4"/>
      <c r="C9" s="17"/>
      <c r="D9" s="55" t="s">
        <v>15</v>
      </c>
    </row>
    <row r="10" spans="1:9" ht="32.15" customHeight="1" x14ac:dyDescent="0.3">
      <c r="A10" s="4"/>
      <c r="B10" s="37" t="s">
        <v>136</v>
      </c>
      <c r="C10" s="37" t="s">
        <v>137</v>
      </c>
      <c r="D10" s="38" t="s">
        <v>0</v>
      </c>
    </row>
    <row r="11" spans="1:9" x14ac:dyDescent="0.3">
      <c r="A11" s="18"/>
      <c r="B11" s="90">
        <v>22469.089066218854</v>
      </c>
      <c r="C11" s="90">
        <v>22100.461916034979</v>
      </c>
      <c r="D11" s="65">
        <v>1.6679612923222089</v>
      </c>
      <c r="F11" s="10"/>
      <c r="G11" s="10"/>
      <c r="H11" s="10"/>
      <c r="I11" s="10"/>
    </row>
    <row r="12" spans="1:9" x14ac:dyDescent="0.3">
      <c r="A12" s="19" t="s">
        <v>198</v>
      </c>
      <c r="B12" s="91">
        <v>-10212.41198518487</v>
      </c>
      <c r="C12" s="91">
        <v>-9747.5470895647068</v>
      </c>
      <c r="D12" s="66">
        <v>4.769044882253783</v>
      </c>
      <c r="F12" s="10"/>
      <c r="G12" s="10"/>
      <c r="H12" s="10"/>
      <c r="I12" s="10"/>
    </row>
    <row r="13" spans="1:9" x14ac:dyDescent="0.3">
      <c r="A13" s="39" t="s">
        <v>199</v>
      </c>
      <c r="B13" s="92">
        <v>12256.677081033982</v>
      </c>
      <c r="C13" s="92">
        <v>12352.914826470269</v>
      </c>
      <c r="D13" s="67">
        <v>-0.77906912488431546</v>
      </c>
      <c r="F13" s="10"/>
      <c r="G13" s="10"/>
      <c r="H13" s="10"/>
      <c r="I13" s="10"/>
    </row>
    <row r="14" spans="1:9" x14ac:dyDescent="0.3">
      <c r="A14" s="18" t="s">
        <v>110</v>
      </c>
      <c r="B14" s="90">
        <v>-2712.697609689902</v>
      </c>
      <c r="C14" s="90">
        <v>-2744.043424718574</v>
      </c>
      <c r="D14" s="65">
        <v>-1.1423221202079461</v>
      </c>
      <c r="F14" s="10"/>
      <c r="G14" s="10"/>
      <c r="H14" s="10"/>
      <c r="I14" s="10"/>
    </row>
    <row r="15" spans="1:9" x14ac:dyDescent="0.3">
      <c r="A15" s="19" t="s">
        <v>111</v>
      </c>
      <c r="B15" s="91">
        <v>-2099.2033033167963</v>
      </c>
      <c r="C15" s="91">
        <v>-1955.7736010059812</v>
      </c>
      <c r="D15" s="66">
        <v>7.3336557072372788</v>
      </c>
      <c r="F15" s="10"/>
      <c r="G15" s="10"/>
      <c r="H15" s="10"/>
      <c r="I15" s="10"/>
    </row>
    <row r="16" spans="1:9" x14ac:dyDescent="0.3">
      <c r="A16" s="19" t="s">
        <v>200</v>
      </c>
      <c r="B16" s="91">
        <v>615.87432944009447</v>
      </c>
      <c r="C16" s="91">
        <v>578.9514835647002</v>
      </c>
      <c r="D16" s="66">
        <v>6.3775371380092496</v>
      </c>
      <c r="F16" s="10"/>
      <c r="G16" s="10"/>
      <c r="H16" s="10"/>
      <c r="I16" s="10"/>
    </row>
    <row r="17" spans="1:9" x14ac:dyDescent="0.3">
      <c r="A17" s="19" t="s">
        <v>201</v>
      </c>
      <c r="B17" s="91">
        <v>-1871.3511559409264</v>
      </c>
      <c r="C17" s="91">
        <v>-1824.3075551262111</v>
      </c>
      <c r="D17" s="66">
        <v>2.5787099703953533</v>
      </c>
      <c r="F17" s="10"/>
      <c r="G17" s="10"/>
      <c r="H17" s="10"/>
      <c r="I17" s="10"/>
    </row>
    <row r="18" spans="1:9" x14ac:dyDescent="0.3">
      <c r="A18" s="19" t="s">
        <v>202</v>
      </c>
      <c r="B18" s="91">
        <v>641.98252012772673</v>
      </c>
      <c r="C18" s="91">
        <v>457.08624784891839</v>
      </c>
      <c r="D18" s="66">
        <v>40.451068731326714</v>
      </c>
      <c r="F18" s="10"/>
      <c r="G18" s="10"/>
      <c r="H18" s="10"/>
      <c r="I18" s="10"/>
    </row>
    <row r="19" spans="1:9" x14ac:dyDescent="0.3">
      <c r="A19" s="18" t="s">
        <v>203</v>
      </c>
      <c r="B19" s="90">
        <v>-1493.949360832202</v>
      </c>
      <c r="C19" s="90">
        <v>-1582.4229261292121</v>
      </c>
      <c r="D19" s="65">
        <v>-5.5910189264905643</v>
      </c>
      <c r="F19" s="10"/>
      <c r="G19" s="10"/>
      <c r="H19" s="10"/>
      <c r="I19" s="10"/>
    </row>
    <row r="20" spans="1:9" x14ac:dyDescent="0.3">
      <c r="A20" s="39" t="s">
        <v>116</v>
      </c>
      <c r="B20" s="92">
        <v>8050.0301105118824</v>
      </c>
      <c r="C20" s="92">
        <v>8026.4484756224838</v>
      </c>
      <c r="D20" s="67">
        <v>0.29379911876366682</v>
      </c>
      <c r="F20" s="10"/>
      <c r="G20" s="10"/>
      <c r="H20" s="10"/>
      <c r="I20" s="10"/>
    </row>
    <row r="21" spans="1:9" x14ac:dyDescent="0.3">
      <c r="A21" s="19" t="s">
        <v>9</v>
      </c>
      <c r="B21" s="91">
        <v>-2824.3940815691426</v>
      </c>
      <c r="C21" s="91">
        <v>-2765.4399881289796</v>
      </c>
      <c r="D21" s="66">
        <v>2.1318160471111756</v>
      </c>
      <c r="F21" s="10"/>
      <c r="G21" s="10"/>
      <c r="H21" s="10"/>
      <c r="I21" s="10"/>
    </row>
    <row r="22" spans="1:9" x14ac:dyDescent="0.3">
      <c r="A22" s="39" t="s">
        <v>210</v>
      </c>
      <c r="B22" s="92">
        <v>5225.6360289427384</v>
      </c>
      <c r="C22" s="92">
        <v>5261.0084874935037</v>
      </c>
      <c r="D22" s="67">
        <v>-0.67235129224468748</v>
      </c>
      <c r="F22" s="10"/>
      <c r="G22" s="10"/>
      <c r="H22" s="10"/>
      <c r="I22" s="10"/>
    </row>
    <row r="23" spans="1:9" x14ac:dyDescent="0.3">
      <c r="A23" s="19" t="s">
        <v>211</v>
      </c>
      <c r="B23" s="91">
        <v>-2267.6489986222346</v>
      </c>
      <c r="C23" s="91">
        <v>-2078.8471175191789</v>
      </c>
      <c r="D23" s="66">
        <v>9.0820474248421394</v>
      </c>
      <c r="F23" s="10"/>
      <c r="G23" s="10"/>
      <c r="H23" s="10"/>
      <c r="I23" s="10"/>
    </row>
    <row r="24" spans="1:9" x14ac:dyDescent="0.3">
      <c r="A24" s="19" t="s">
        <v>206</v>
      </c>
      <c r="B24" s="91">
        <v>1154.4526978887648</v>
      </c>
      <c r="C24" s="91">
        <v>1473.6849313061853</v>
      </c>
      <c r="D24" s="66">
        <v>-21.662176672626511</v>
      </c>
      <c r="F24" s="10"/>
      <c r="G24" s="10"/>
      <c r="H24" s="10"/>
      <c r="I24" s="10"/>
    </row>
    <row r="25" spans="1:9" x14ac:dyDescent="0.3">
      <c r="A25" s="18" t="s">
        <v>207</v>
      </c>
      <c r="B25" s="90">
        <v>-1113.1963007334698</v>
      </c>
      <c r="C25" s="90">
        <v>-605.16218621299367</v>
      </c>
      <c r="D25" s="65">
        <v>83.950075879603574</v>
      </c>
      <c r="F25" s="10"/>
      <c r="G25" s="10"/>
      <c r="H25" s="10"/>
      <c r="I25" s="10"/>
    </row>
    <row r="26" spans="1:9" x14ac:dyDescent="0.3">
      <c r="A26" s="20" t="s">
        <v>149</v>
      </c>
      <c r="B26" s="90">
        <v>54.818282520741803</v>
      </c>
      <c r="C26" s="90">
        <v>48.437981110716123</v>
      </c>
      <c r="D26" s="65">
        <v>13.172104335731987</v>
      </c>
      <c r="F26" s="10"/>
      <c r="G26" s="10"/>
      <c r="H26" s="10"/>
      <c r="I26" s="10"/>
    </row>
    <row r="27" spans="1:9" x14ac:dyDescent="0.3">
      <c r="A27" s="39" t="s">
        <v>212</v>
      </c>
      <c r="B27" s="92">
        <v>4167.25801073001</v>
      </c>
      <c r="C27" s="92">
        <v>4704.284282391226</v>
      </c>
      <c r="D27" s="67">
        <v>-11.4156849251517</v>
      </c>
      <c r="F27" s="10"/>
      <c r="G27" s="10"/>
      <c r="H27" s="10"/>
      <c r="I27" s="10"/>
    </row>
    <row r="28" spans="1:9" x14ac:dyDescent="0.3">
      <c r="A28" s="19" t="s">
        <v>150</v>
      </c>
      <c r="B28" s="91">
        <v>-760.40144121138439</v>
      </c>
      <c r="C28" s="91">
        <v>-977.92340431201012</v>
      </c>
      <c r="D28" s="66">
        <v>-22.243251582025184</v>
      </c>
      <c r="F28" s="10"/>
      <c r="G28" s="10"/>
      <c r="H28" s="10"/>
      <c r="I28" s="10"/>
    </row>
    <row r="29" spans="1:9" x14ac:dyDescent="0.3">
      <c r="A29" s="39" t="s">
        <v>151</v>
      </c>
      <c r="B29" s="92">
        <v>3406.8565695186271</v>
      </c>
      <c r="C29" s="92">
        <v>3726.360878079216</v>
      </c>
      <c r="D29" s="67">
        <v>-8.5741644197724654</v>
      </c>
      <c r="F29" s="10"/>
      <c r="G29" s="10"/>
      <c r="H29" s="10"/>
      <c r="I29" s="10"/>
    </row>
    <row r="30" spans="1:9" x14ac:dyDescent="0.3">
      <c r="A30" s="39" t="s">
        <v>213</v>
      </c>
      <c r="B30" s="92">
        <v>1028.0264775121047</v>
      </c>
      <c r="C30" s="92">
        <v>138.10832171440899</v>
      </c>
      <c r="D30" s="67">
        <v>644.36244300900057</v>
      </c>
      <c r="F30" s="10"/>
      <c r="G30" s="10"/>
      <c r="H30" s="10"/>
      <c r="I30" s="10"/>
    </row>
    <row r="31" spans="1:9" ht="12" customHeight="1" x14ac:dyDescent="0.3">
      <c r="A31" s="1" t="s">
        <v>165</v>
      </c>
      <c r="B31" s="93">
        <v>-98.507922130340987</v>
      </c>
      <c r="C31" s="93">
        <v>-302.23537629712774</v>
      </c>
      <c r="D31" s="94">
        <v>-67.406885541586036</v>
      </c>
      <c r="F31" s="10"/>
      <c r="G31" s="10"/>
      <c r="H31" s="10"/>
    </row>
    <row r="32" spans="1:9" x14ac:dyDescent="0.3">
      <c r="A32" s="39" t="s">
        <v>126</v>
      </c>
      <c r="B32" s="92">
        <v>4336.3751249003908</v>
      </c>
      <c r="C32" s="92">
        <v>3562.2338234964973</v>
      </c>
      <c r="D32" s="67">
        <v>21.73190587034621</v>
      </c>
      <c r="F32" s="10"/>
      <c r="G32" s="10"/>
      <c r="H32" s="10"/>
      <c r="I32" s="10"/>
    </row>
    <row r="33" spans="1:1" x14ac:dyDescent="0.3">
      <c r="A33" s="1" t="s">
        <v>127</v>
      </c>
    </row>
    <row r="34" spans="1:1" x14ac:dyDescent="0.3">
      <c r="A34" s="109" t="s">
        <v>141</v>
      </c>
    </row>
  </sheetData>
  <pageMargins left="0.7" right="0.7" top="0.75" bottom="0.75" header="0.3" footer="0.3"/>
  <pageSetup paperSize="9" scale="99" orientation="portrait" r:id="rId1"/>
  <headerFooter>
    <oddFooter>&amp;C&amp;1#&amp;"Calibri"&amp;12&amp;K008000Internal Use</oddFooter>
  </headerFooter>
  <drawing r:id="rId2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Balance Sheet</vt:lpstr>
      <vt:lpstr>P&amp;L adjusted</vt:lpstr>
      <vt:lpstr>By Business adjusted</vt:lpstr>
      <vt:lpstr>Networks adjusted</vt:lpstr>
      <vt:lpstr>Elec. Production&amp;Cust adjusted</vt:lpstr>
      <vt:lpstr>Quarterly adjusted</vt:lpstr>
      <vt:lpstr>P&amp;L Country adjusted</vt:lpstr>
      <vt:lpstr>Sources &amp; Uses</vt:lpstr>
      <vt:lpstr>P&amp;L Reported</vt:lpstr>
      <vt:lpstr>Reported by Business</vt:lpstr>
      <vt:lpstr>Reported Networks</vt:lpstr>
      <vt:lpstr>Reported Power &amp; Customers</vt:lpstr>
      <vt:lpstr>Reported by Country</vt:lpstr>
      <vt:lpstr>Reported Quarterly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IBE Sheet Q2 2026 ENG</dc:title>
  <cp:lastModifiedBy>BETANCOR DE LA CRUZ, SARA</cp:lastModifiedBy>
  <cp:lastPrinted>2013-02-12T12:03:51Z</cp:lastPrinted>
  <dcterms:created xsi:type="dcterms:W3CDTF">2008-07-23T13:57:08Z</dcterms:created>
  <dcterms:modified xsi:type="dcterms:W3CDTF">2026-07-21T17:48:45Z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2024-02-20T12:38:20Z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8bb70e50-87b7-4a9d-93c7-0341606272ed</vt:lpwstr>
  </property>
  <property fmtid="{D5CDD505-2E9C-101B-9397-08002B2CF9AE}" pid="14" name="MSIP_Label_019c027e-33b7-45fc-a572-8ffa5d09ec36_ContentBits">
    <vt:lpwstr>2</vt:lpwstr>
  </property>
</Properties>
</file>